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WEB/DOTACE/PŘEHLED_DOTACÍ/"/>
    </mc:Choice>
  </mc:AlternateContent>
  <xr:revisionPtr revIDLastSave="18" documentId="8_{94CA41E9-9E86-4415-B7C8-E9DD3BA6D19F}" xr6:coauthVersionLast="47" xr6:coauthVersionMax="47" xr10:uidLastSave="{9C111DE7-53FD-49D9-BC10-11688214B91B}"/>
  <bookViews>
    <workbookView xWindow="-120" yWindow="-120" windowWidth="25440" windowHeight="15390" xr2:uid="{00000000-000D-0000-FFFF-FFFF00000000}"/>
  </bookViews>
  <sheets>
    <sheet name="přehled dotací 2022" sheetId="1" r:id="rId1"/>
    <sheet name="UZ33353" sheetId="7" r:id="rId2"/>
    <sheet name="VRÁCENO výpis z BÚ" sheetId="6" state="hidden" r:id="rId3"/>
    <sheet name="kap 916" sheetId="2" state="hidden" r:id="rId4"/>
  </sheets>
  <definedNames>
    <definedName name="_xlnm._FilterDatabase" localSheetId="3" hidden="1">'kap 916'!$A$8:$J$63</definedName>
    <definedName name="_xlnm._FilterDatabase" localSheetId="0" hidden="1">'přehled dotací 2022'!$A$5:$V$64</definedName>
    <definedName name="_xlnm._FilterDatabase" localSheetId="2" hidden="1">'VRÁCENO výpis z BÚ'!$B$3:$L$84</definedName>
    <definedName name="_xlnm.Print_Area" localSheetId="3">'kap 916'!$A$1:$M$65</definedName>
    <definedName name="_xlnm.Print_Area" localSheetId="2">'VRÁCENO výpis z BÚ'!$A$1:$K$82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64" i="1" l="1"/>
  <c r="O64" i="1" l="1"/>
  <c r="T64" i="1" l="1"/>
  <c r="P64" i="1"/>
  <c r="Q64" i="1" l="1"/>
  <c r="I24" i="2" l="1"/>
  <c r="J58" i="2" l="1"/>
  <c r="J59" i="2"/>
  <c r="J60" i="2"/>
  <c r="J61" i="2"/>
  <c r="J62" i="2"/>
  <c r="J63" i="2"/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H24" i="2"/>
  <c r="G24" i="2"/>
  <c r="J22" i="2"/>
  <c r="J21" i="2"/>
  <c r="J20" i="2"/>
  <c r="J19" i="2"/>
  <c r="I18" i="2"/>
  <c r="H18" i="2"/>
  <c r="G18" i="2"/>
  <c r="J15" i="2"/>
  <c r="J14" i="2"/>
  <c r="J13" i="2"/>
  <c r="J12" i="2"/>
  <c r="J11" i="2"/>
  <c r="I10" i="2"/>
  <c r="H10" i="2"/>
  <c r="G10" i="2"/>
  <c r="I9" i="2" l="1"/>
  <c r="G9" i="2"/>
  <c r="J18" i="2"/>
  <c r="J10" i="2"/>
  <c r="J24" i="2"/>
  <c r="J78" i="2" s="1"/>
  <c r="H9" i="2"/>
  <c r="J9" i="2" l="1"/>
  <c r="I4" i="6" l="1"/>
  <c r="I6" i="6"/>
  <c r="I13" i="6" l="1"/>
  <c r="I12" i="6"/>
  <c r="I11" i="6"/>
  <c r="I10" i="6"/>
  <c r="I9" i="6"/>
  <c r="I8" i="6"/>
  <c r="I7" i="6"/>
  <c r="I5" i="6"/>
  <c r="I14" i="6" l="1"/>
  <c r="J13" i="6"/>
  <c r="J12" i="6"/>
  <c r="J10" i="6"/>
  <c r="J4" i="6"/>
  <c r="K9" i="6" l="1"/>
  <c r="K8" i="6"/>
  <c r="J8" i="6" s="1"/>
  <c r="J9" i="6" l="1"/>
  <c r="K5" i="6"/>
  <c r="J5" i="6" s="1"/>
  <c r="K6" i="6" l="1"/>
  <c r="K15" i="6" s="1"/>
  <c r="K11" i="6"/>
  <c r="J11" i="6" s="1"/>
  <c r="K7" i="6"/>
  <c r="J7" i="6" s="1"/>
  <c r="J6" i="6" l="1"/>
</calcChain>
</file>

<file path=xl/sharedStrings.xml><?xml version="1.0" encoding="utf-8"?>
<sst xmlns="http://schemas.openxmlformats.org/spreadsheetml/2006/main" count="787" uniqueCount="293">
  <si>
    <t>por</t>
  </si>
  <si>
    <t>cis_KU</t>
  </si>
  <si>
    <t>ICO</t>
  </si>
  <si>
    <t>§ (323/2002)</t>
  </si>
  <si>
    <t>Plný název-ze sítě škol</t>
  </si>
  <si>
    <t>RED IZO</t>
  </si>
  <si>
    <t>Gymnázium, Česká Lípa, Žitavská 2969, příspěvková organizace</t>
  </si>
  <si>
    <t>Gymnázium, Mimoň, Letná 263, příspěvková organizace</t>
  </si>
  <si>
    <t>Gymnázium, Jablonec nad Nisou, U Balvanu 16, příspěvková organizace</t>
  </si>
  <si>
    <t>Gymnázium, Tanvald, příspěvková organizace</t>
  </si>
  <si>
    <t>Gymnázium F.X. Šaldy, Liberec 11, Partyzánská 530, příspěvková organizace</t>
  </si>
  <si>
    <t>Gymnázium, Frýdlant, Mládeže 884, příspěvková organizace</t>
  </si>
  <si>
    <t>Gymnázium Ivana Olbrachta, Semily, Nad Špejcharem 574, příspěvková organizace</t>
  </si>
  <si>
    <t>Gymnázium, Turnov, Jana Palacha 804, příspěvková organizace</t>
  </si>
  <si>
    <t>Gymnázium Dr. Antona Randy, Jablonec nad Nisou, příspěvková organizace</t>
  </si>
  <si>
    <t>Gymnázium, Střední odborná škola a Střední zdravotnická škola, Jilemnice, příspěvková organizace</t>
  </si>
  <si>
    <t>Gymnázium a Střední odborná škola pedagogická, Liberec, Jeronýmova 425/27, příspěvková organizace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</si>
  <si>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</si>
  <si>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</si>
  <si>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Obchodní akademie a Jazyková škola s právem státní jazykové zkoušky, Liberec, Šamánkova 500/8, příspěvková organizace</t>
  </si>
  <si>
    <t>Střední průmyslová škola, Česká Lípa, Havlíčkova 426, příspěvková organizace</t>
  </si>
  <si>
    <t>Střední průmyslová škola stavební, Liberec 1, Sokolovské náměstí 14, příspěvková organizace</t>
  </si>
  <si>
    <t>Střední průmyslová škola strojní a elektrotechnická a Vyšší odborná škola, Liberec 1, Masarykova 3, příspěvková organizace</t>
  </si>
  <si>
    <t>Střední průmyslová škola textilní, Liberec, Tyršova 1,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</si>
  <si>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</si>
  <si>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</si>
  <si>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Střední uměleckoprůmyslová škola a Vyšší odborná škola, Jablonec nad Nisou, Horní náměstí 1, příspěvková organizace</t>
  </si>
  <si>
    <t>Střední uměleckoprůmyslová škola sklářská, Železný Brod, Smetanovo zátiší 470, příspěvková organizace</t>
  </si>
  <si>
    <t xml:space="preserve">Střední uměleckoprůmyslová škola a Vyšší odborná škola, Turnov, Skálova 373, příspěvková organizace </t>
  </si>
  <si>
    <t>Střední zdravotnická škola a Vyšší odborná škola zdravotnická, Liberec, Kostelní 9, příspěvková organizace</t>
  </si>
  <si>
    <t>Střední zdravotnická škola, Turnov, 28. října 1390, příspěvková organizace</t>
  </si>
  <si>
    <t>Střední škola a Mateřská škola, Liberec, Na Bojišti 15, příspěvková organizace</t>
  </si>
  <si>
    <t>Střední škola strojní, stavební a dopravní, Liberec II, Truhlářská 360/3, příspěvková organizace</t>
  </si>
  <si>
    <t>Střední škola, Semily, příspěvková organizace</t>
  </si>
  <si>
    <t>Integrovaná střední škola, Vysoké nad Jizerou, Dr. Farského 300, příspěvková organizace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</si>
  <si>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</si>
  <si>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</si>
  <si>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Střední škola řemesel a služeb, Jablonec nad Nisou, Smetanova 66, příspěvková organizace</t>
  </si>
  <si>
    <t>Střední škola gastronomie a služeb, Liberec, Dvorská 447/29, příspěvková organizace</t>
  </si>
  <si>
    <t>Střední škola, Lomnice nad Popelkou, Antala Staška 213, příspěvková organizace</t>
  </si>
  <si>
    <t>Střední škola hospodářská a lesnická, Frýdlant, Bělíkova 1387, příspěvková organizace</t>
  </si>
  <si>
    <t>Střední odborná škola, Liberec, Jablonecká 999, příspěvková organizace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</si>
  <si>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</si>
  <si>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</si>
  <si>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Základní škola a Mateřská škola pro tělesně postižené, Liberec, Lužická 920/7, příspěvková organizace</t>
  </si>
  <si>
    <t>Základní škola, Jablonec nad Nisou, Liberecká 1734/31, příspěvková organizace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</si>
  <si>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</si>
  <si>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</si>
  <si>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</si>
  <si>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</si>
  <si>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Základní škola a Mateřská škola, Jilemnice, Komenského 103, příspěvková organizace</t>
  </si>
  <si>
    <t>Základní škola speciální, Semily, Nádražní 213, příspěvková organizace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</si>
  <si>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</si>
  <si>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</si>
  <si>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</si>
  <si>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</si>
  <si>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</si>
  <si>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</si>
  <si>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</si>
  <si>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</si>
  <si>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</si>
  <si>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</si>
  <si>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</si>
  <si>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</si>
  <si>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celkem krajské školy a školská zařízení</t>
  </si>
  <si>
    <t>Příloha č. 1</t>
  </si>
  <si>
    <t>Rozpis výdajů kapitoly 916 - Účelové provozní (neinvestiční) dotace</t>
  </si>
  <si>
    <t>04 - Odbor školství, mládeže, tělovýchovy a sportu</t>
  </si>
  <si>
    <t>916 - Účelové provozní (neinvestiční) dotace</t>
  </si>
  <si>
    <t>v tis. Kč</t>
  </si>
  <si>
    <t>04</t>
  </si>
  <si>
    <t>uk.</t>
  </si>
  <si>
    <t>§</t>
  </si>
  <si>
    <t>položka</t>
  </si>
  <si>
    <t>ÚZ</t>
  </si>
  <si>
    <t>ÚČELOVÉ PROVOZNÍ (NEINVESTIČNÍ) DOTACE</t>
  </si>
  <si>
    <t>SR 2020</t>
  </si>
  <si>
    <t>UR 2020</t>
  </si>
  <si>
    <t xml:space="preserve">změna </t>
  </si>
  <si>
    <t>x</t>
  </si>
  <si>
    <t>účelové neinvestiční dotace celkem</t>
  </si>
  <si>
    <t>DU</t>
  </si>
  <si>
    <t>000 33353</t>
  </si>
  <si>
    <t>přímé náklady</t>
  </si>
  <si>
    <t>RU</t>
  </si>
  <si>
    <t>přímé náklady - zřizovatel Liberecký kraj</t>
  </si>
  <si>
    <t>RO č. 8/20</t>
  </si>
  <si>
    <t>3.MRK</t>
  </si>
  <si>
    <t>přímé náklady - zřizovatel obce Libereckého kraje</t>
  </si>
  <si>
    <t>přímé náklady - zřizovatel Liberecký kraj - podzimní MZ</t>
  </si>
  <si>
    <t>RO č. 326/20</t>
  </si>
  <si>
    <t>30.MRK</t>
  </si>
  <si>
    <t>přímé náklady - zřizovatel Liberecký kraj - tech.vybavení</t>
  </si>
  <si>
    <t>přímé náklady - zřizovatel obce Libereckého kraje - tech. vybavení</t>
  </si>
  <si>
    <t>přímé náklady - zřizovatel Liberecký kraj - tech. vybavení</t>
  </si>
  <si>
    <t>RO č. 357/20</t>
  </si>
  <si>
    <t xml:space="preserve">33.mRK </t>
  </si>
  <si>
    <t xml:space="preserve">účelové dotace pro soukromé školy </t>
  </si>
  <si>
    <t>dotace soukromým školám na 1. čtvrtletí 2020</t>
  </si>
  <si>
    <t>dotace soukromým školám na 2. čtvrtletí 2020</t>
  </si>
  <si>
    <t>RO č. 138/20</t>
  </si>
  <si>
    <t xml:space="preserve">6. RK </t>
  </si>
  <si>
    <t>dotace soukromým školám na 3. čtvrtletí 2020</t>
  </si>
  <si>
    <t>RO č. 223/20</t>
  </si>
  <si>
    <t>20.MRK</t>
  </si>
  <si>
    <t>účelové dotace</t>
  </si>
  <si>
    <t>odvody za porušení rozpočtové kázně</t>
  </si>
  <si>
    <t>RO č. 52/20</t>
  </si>
  <si>
    <t>RO č. 53/20</t>
  </si>
  <si>
    <t>2.RK</t>
  </si>
  <si>
    <t>RO č. 49/20</t>
  </si>
  <si>
    <t>3. RK</t>
  </si>
  <si>
    <t>OP VVV - krajské šablony</t>
  </si>
  <si>
    <t>RO č. 65/20</t>
  </si>
  <si>
    <t>dotace na OK a KK soutěží a přehlídek v roce 2020</t>
  </si>
  <si>
    <t>RO č. 95/20</t>
  </si>
  <si>
    <t>4. RK</t>
  </si>
  <si>
    <t>RO č. 81/20</t>
  </si>
  <si>
    <t>RO č. 111/20</t>
  </si>
  <si>
    <t>5.mRK</t>
  </si>
  <si>
    <t>finanční vypořádání roku 2019</t>
  </si>
  <si>
    <t>RO č. 105/20</t>
  </si>
  <si>
    <t>RO č. 110/20</t>
  </si>
  <si>
    <t>6.mRK</t>
  </si>
  <si>
    <t>rozvojový program na podporu sportovních gymnázií</t>
  </si>
  <si>
    <t>RO č. 118/20</t>
  </si>
  <si>
    <t>RP Excelence SŠ 2019 - dotace SŠ</t>
  </si>
  <si>
    <t>RO č. 129/20</t>
  </si>
  <si>
    <t>5. RK</t>
  </si>
  <si>
    <t>„Vzdělávací programy paměťových institucí do škol“</t>
  </si>
  <si>
    <t>RO č. 127/20</t>
  </si>
  <si>
    <t>dotační program na podporu romských žáků SŠ leden-červen 2020</t>
  </si>
  <si>
    <t>RO č. 143/20</t>
  </si>
  <si>
    <t>7. RK</t>
  </si>
  <si>
    <t>rozvojový program na podporu vzdělávání cizinců ve školách</t>
  </si>
  <si>
    <t>RO č. 153/20</t>
  </si>
  <si>
    <t>8. RK</t>
  </si>
  <si>
    <t>nevyužité finanční prostředky OP VVV</t>
  </si>
  <si>
    <t>RO č. 179/20</t>
  </si>
  <si>
    <t>9. RK</t>
  </si>
  <si>
    <t>vratka dotace na OK a KK soutěží a přehlídek v roce 2020</t>
  </si>
  <si>
    <t>RO č. 241/20</t>
  </si>
  <si>
    <t>10. RK</t>
  </si>
  <si>
    <t>RO č. 233/20</t>
  </si>
  <si>
    <t>vratka dotace z RP "paměťové instituce" roku 2020</t>
  </si>
  <si>
    <t>RO č. 260/20</t>
  </si>
  <si>
    <t>11. RK</t>
  </si>
  <si>
    <t>vratka dotace z DP na podporu romských žáků SŠ na leden-červen 2020</t>
  </si>
  <si>
    <t>RO č. 322/20</t>
  </si>
  <si>
    <t>27.mRK</t>
  </si>
  <si>
    <t>rozvojový program na výuku plavání</t>
  </si>
  <si>
    <t>RO č. 323/20</t>
  </si>
  <si>
    <t>rozvojový program na diagnostické nástroje</t>
  </si>
  <si>
    <t>RO č. 330/20</t>
  </si>
  <si>
    <t>13. RK</t>
  </si>
  <si>
    <t>odměny do DD</t>
  </si>
  <si>
    <t>RO č. 336/20</t>
  </si>
  <si>
    <t>podpora přímé PP činnosti učitelů do nároku Phmax - Modul A,B</t>
  </si>
  <si>
    <t>podpora přímé PP činnosti učitelů do nároku Phmax - Modul C</t>
  </si>
  <si>
    <t>RO č. 353/20</t>
  </si>
  <si>
    <t>33.mRK</t>
  </si>
  <si>
    <t>připsáno na účet dne</t>
  </si>
  <si>
    <t>číslo školy dle číselníku KÚLK</t>
  </si>
  <si>
    <t>částka</t>
  </si>
  <si>
    <t>částka celkem</t>
  </si>
  <si>
    <t>vráceno v předchozích měsících</t>
  </si>
  <si>
    <t>dle přehledu dotací (vráceno)</t>
  </si>
  <si>
    <t>má na starosti Eva Hodboďová</t>
  </si>
  <si>
    <t>celkem</t>
  </si>
  <si>
    <t>dotace soukromým školám na 4. čtvrtletí 2020</t>
  </si>
  <si>
    <t>RO č. 369/20</t>
  </si>
  <si>
    <t>1/VI. RK</t>
  </si>
  <si>
    <t>RO č. 398/20</t>
  </si>
  <si>
    <t>RO č. 413/20</t>
  </si>
  <si>
    <t>3./VI RK</t>
  </si>
  <si>
    <t>vratka dotace roku 2020 na diagnostické nástroje ÚZ 33040</t>
  </si>
  <si>
    <t>RO č. 410/20</t>
  </si>
  <si>
    <t>vratka dotace roku 2020 na plavání ÚZ 33070</t>
  </si>
  <si>
    <t>vratka dotace roku 2020 na cizince ÚZ 33075</t>
  </si>
  <si>
    <t>vratka dotace roku 2020 na Phmax</t>
  </si>
  <si>
    <t>2./VI RK</t>
  </si>
  <si>
    <t>odesláno na účet školy, zřizovatele dne:</t>
  </si>
  <si>
    <t>odesláno na účet MŠMT dne:</t>
  </si>
  <si>
    <t>Mzdové prostředky</t>
  </si>
  <si>
    <t>Odvody</t>
  </si>
  <si>
    <t>FKSP</t>
  </si>
  <si>
    <t>ONIV</t>
  </si>
  <si>
    <t>celkem dotace</t>
  </si>
  <si>
    <t>podíl EU (85 %)</t>
  </si>
  <si>
    <t>podíl SR (15 %)</t>
  </si>
  <si>
    <t>Platy</t>
  </si>
  <si>
    <t>OON</t>
  </si>
  <si>
    <t>číslo projektu</t>
  </si>
  <si>
    <t xml:space="preserve"> "Šablony pro MŠ,ZŠ,SŠ,VOŠ" 2021</t>
  </si>
  <si>
    <r>
      <t xml:space="preserve">UZ 33 063 - </t>
    </r>
    <r>
      <rPr>
        <b/>
        <sz val="11"/>
        <rFont val="Arial"/>
        <family val="2"/>
        <charset val="238"/>
      </rPr>
      <t>Přiděleno</t>
    </r>
  </si>
  <si>
    <t>číselník obcí/zřizovatelů (dle KULK)</t>
  </si>
  <si>
    <r>
      <t xml:space="preserve">UZ 33063 - </t>
    </r>
    <r>
      <rPr>
        <b/>
        <sz val="11"/>
        <rFont val="Arial"/>
        <family val="2"/>
        <charset val="238"/>
      </rPr>
      <t>Vráceno</t>
    </r>
    <r>
      <rPr>
        <sz val="11"/>
        <rFont val="Arial"/>
        <family val="2"/>
        <charset val="238"/>
      </rPr>
      <t xml:space="preserve"> na MŠMT k 30.6.2021</t>
    </r>
  </si>
  <si>
    <t>ÚZ 33086</t>
  </si>
  <si>
    <r>
      <t>Realizace investice 3.2.3 Národního plánu obnovy (</t>
    </r>
    <r>
      <rPr>
        <b/>
        <sz val="16"/>
        <rFont val="Arial"/>
        <family val="2"/>
        <charset val="238"/>
      </rPr>
      <t>Doučování</t>
    </r>
    <r>
      <rPr>
        <b/>
        <sz val="9"/>
        <rFont val="Arial"/>
        <family val="2"/>
        <charset val="238"/>
      </rPr>
      <t>): Stanovení dalších finančních prostředků pro základní školy, střední školy a konzervatoře na rok 2022</t>
    </r>
  </si>
  <si>
    <t>Národní plán obnovy - fond EU - Next Generation EU</t>
  </si>
  <si>
    <t>CZ.02.3.68/0.0/0.0/18_065/0015087</t>
  </si>
  <si>
    <t>CZ.02.3.68/0.0/0.0/18_063/0015352</t>
  </si>
  <si>
    <t>Dotace z MŠMT na rok 2022 - k 31. 3. 2022</t>
  </si>
  <si>
    <t>Střední škola Lomnice nad Popelkou</t>
  </si>
  <si>
    <t>Střední škola hospodářská a lesnická Frýdlant</t>
  </si>
  <si>
    <t>Střední odborná škola Liberec</t>
  </si>
  <si>
    <t>Obchodní akademie, Hotelová škola a Střední odborná škola Turnov</t>
  </si>
  <si>
    <t>Základní škola a mateřská škola logopedická</t>
  </si>
  <si>
    <t>Základní škola a Mateřská škola pro tělesně postižené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</si>
  <si>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</si>
  <si>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</si>
  <si>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</si>
  <si>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</si>
  <si>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</si>
  <si>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</si>
  <si>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</si>
  <si>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Dětský domov, Česká Lípa, Mariánská 570</t>
  </si>
  <si>
    <t>Dětský domov, Jablonné v Podještědí, Zámecká 1</t>
  </si>
  <si>
    <t>Dětský domov, Základní škola a Mateřská škola Krompach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</si>
  <si>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</si>
  <si>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</si>
  <si>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</si>
  <si>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</si>
  <si>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</si>
  <si>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</si>
  <si>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</si>
  <si>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</si>
  <si>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</si>
  <si>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Celkem Součet</t>
  </si>
  <si>
    <t>Gymnázium Česká Lípa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</si>
  <si>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</si>
  <si>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</si>
  <si>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</si>
  <si>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</si>
  <si>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</si>
  <si>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</si>
  <si>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</si>
  <si>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</si>
  <si>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</si>
  <si>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</si>
  <si>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</si>
  <si>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</si>
  <si>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strojní a elektrotechnická a Vyšší odborná škola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</si>
  <si>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</si>
  <si>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</si>
  <si>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</si>
  <si>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SUPŠ sklářská, Kamenický Šenov, Havlíčkova 57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</si>
  <si>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</si>
  <si>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</si>
  <si>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</si>
  <si>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</si>
  <si>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</si>
  <si>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</si>
  <si>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</si>
  <si>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</si>
  <si>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</si>
  <si>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</si>
  <si>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</si>
  <si>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PŘEHLED DOTACE UZ 33353 K 31. 3. 2022 - KRAJSKÉ ŠKOLY</t>
  </si>
  <si>
    <t>Dotace k 31. 3. 2022</t>
  </si>
  <si>
    <t>NIV_CELKEM</t>
  </si>
  <si>
    <t>z toho v Kč</t>
  </si>
  <si>
    <t>č. KÚ</t>
  </si>
  <si>
    <t>Zkr. název</t>
  </si>
  <si>
    <t>druh činnosti</t>
  </si>
  <si>
    <t>poskytovatel</t>
  </si>
  <si>
    <t>Pojistné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</si>
  <si>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</si>
  <si>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</si>
  <si>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</si>
  <si>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</si>
  <si>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</si>
  <si>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</si>
  <si>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</si>
  <si>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</si>
  <si>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</si>
  <si>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SŠ</t>
  </si>
  <si>
    <t>MŠMT</t>
  </si>
  <si>
    <t>ŠJ</t>
  </si>
  <si>
    <t>KULK</t>
  </si>
  <si>
    <t>Gymnázium Tanvald</t>
  </si>
  <si>
    <t>Gymnázium, Střední odborná škola a Střední zdravotnická škola Jilemnice</t>
  </si>
  <si>
    <t>DM</t>
  </si>
  <si>
    <t>VOŠ</t>
  </si>
  <si>
    <t>MŠ</t>
  </si>
  <si>
    <t>Střední škola Semily</t>
  </si>
  <si>
    <t>Střední zdravotnická škola a Střední odborná škola Česká Lípa</t>
  </si>
  <si>
    <t>INTERNÁT</t>
  </si>
  <si>
    <t>ZŠ</t>
  </si>
  <si>
    <t>ŠD</t>
  </si>
  <si>
    <t>SPC</t>
  </si>
  <si>
    <t>DD</t>
  </si>
  <si>
    <t>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</si>
</sst>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&quot;000 &quot;###"/>
    <numFmt numFmtId="166" formatCode="#,##0.0000"/>
  </numFmts>
  <fonts count="27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8"/>
      <color theme="7" tint="0.39997558519241921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</cellStyleXfs>
  <cellXfs count="248">
    <xf numFmtId="0" fontId="0" fillId="0" borderId="0" xfId="0"/>
    <xf numFmtId="0" fontId="5" fillId="0" borderId="0" xfId="1" applyFont="1"/>
    <xf numFmtId="0" fontId="5" fillId="0" borderId="0" xfId="2" applyFont="1" applyAlignment="1">
      <alignment horizontal="center"/>
    </xf>
    <xf numFmtId="1" fontId="5" fillId="0" borderId="0" xfId="2" applyNumberFormat="1" applyFont="1"/>
    <xf numFmtId="0" fontId="5" fillId="0" borderId="0" xfId="2" applyFont="1"/>
    <xf numFmtId="4" fontId="5" fillId="0" borderId="0" xfId="2" applyNumberFormat="1" applyFont="1"/>
    <xf numFmtId="164" fontId="5" fillId="0" borderId="0" xfId="2" applyNumberFormat="1" applyFont="1"/>
    <xf numFmtId="164" fontId="5" fillId="0" borderId="0" xfId="1" applyNumberFormat="1" applyFont="1" applyFill="1" applyAlignment="1">
      <alignment horizontal="right"/>
    </xf>
    <xf numFmtId="0" fontId="5" fillId="0" borderId="0" xfId="3" applyFont="1" applyAlignment="1">
      <alignment horizontal="right"/>
    </xf>
    <xf numFmtId="14" fontId="5" fillId="0" borderId="0" xfId="3" applyNumberFormat="1" applyFont="1"/>
    <xf numFmtId="0" fontId="6" fillId="0" borderId="0" xfId="2" applyFont="1" applyAlignment="1"/>
    <xf numFmtId="0" fontId="5" fillId="0" borderId="0" xfId="1" applyFont="1" applyAlignment="1"/>
    <xf numFmtId="4" fontId="5" fillId="0" borderId="0" xfId="1" applyNumberFormat="1" applyFont="1" applyAlignment="1"/>
    <xf numFmtId="164" fontId="5" fillId="0" borderId="0" xfId="1" applyNumberFormat="1" applyFont="1" applyAlignment="1"/>
    <xf numFmtId="164" fontId="5" fillId="0" borderId="0" xfId="1" applyNumberFormat="1" applyFont="1" applyFill="1"/>
    <xf numFmtId="164" fontId="5" fillId="0" borderId="0" xfId="4" applyNumberFormat="1" applyFont="1"/>
    <xf numFmtId="164" fontId="5" fillId="0" borderId="0" xfId="2" applyNumberFormat="1" applyFont="1" applyFill="1"/>
    <xf numFmtId="0" fontId="6" fillId="0" borderId="0" xfId="2" applyFont="1" applyAlignment="1">
      <alignment horizontal="center"/>
    </xf>
    <xf numFmtId="1" fontId="6" fillId="0" borderId="0" xfId="2" applyNumberFormat="1" applyFont="1" applyAlignment="1">
      <alignment horizontal="center"/>
    </xf>
    <xf numFmtId="4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164" fontId="5" fillId="0" borderId="0" xfId="2" applyNumberFormat="1" applyFont="1" applyFill="1" applyAlignment="1"/>
    <xf numFmtId="4" fontId="6" fillId="0" borderId="0" xfId="2" applyNumberFormat="1" applyFont="1" applyAlignment="1"/>
    <xf numFmtId="164" fontId="6" fillId="0" borderId="0" xfId="2" applyNumberFormat="1" applyFont="1" applyAlignment="1"/>
    <xf numFmtId="164" fontId="6" fillId="0" borderId="0" xfId="2" applyNumberFormat="1" applyFont="1" applyFill="1" applyAlignment="1"/>
    <xf numFmtId="164" fontId="6" fillId="0" borderId="0" xfId="2" applyNumberFormat="1" applyFont="1" applyAlignment="1">
      <alignment horizontal="right"/>
    </xf>
    <xf numFmtId="164" fontId="5" fillId="0" borderId="0" xfId="2" applyNumberFormat="1" applyFont="1" applyFill="1" applyAlignment="1">
      <alignment horizontal="right"/>
    </xf>
    <xf numFmtId="49" fontId="6" fillId="0" borderId="6" xfId="2" applyNumberFormat="1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0" fontId="5" fillId="0" borderId="15" xfId="1" applyFont="1" applyBorder="1" applyAlignment="1"/>
    <xf numFmtId="0" fontId="6" fillId="0" borderId="10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1" fontId="6" fillId="0" borderId="10" xfId="2" applyNumberFormat="1" applyFont="1" applyBorder="1" applyAlignment="1">
      <alignment horizontal="center"/>
    </xf>
    <xf numFmtId="0" fontId="6" fillId="0" borderId="11" xfId="2" applyFont="1" applyBorder="1" applyAlignment="1">
      <alignment horizontal="left"/>
    </xf>
    <xf numFmtId="164" fontId="6" fillId="0" borderId="10" xfId="2" applyNumberFormat="1" applyFont="1" applyBorder="1" applyAlignment="1"/>
    <xf numFmtId="164" fontId="6" fillId="0" borderId="15" xfId="2" applyNumberFormat="1" applyFont="1" applyFill="1" applyBorder="1" applyAlignment="1"/>
    <xf numFmtId="164" fontId="6" fillId="0" borderId="10" xfId="2" applyNumberFormat="1" applyFont="1" applyFill="1" applyBorder="1" applyAlignment="1"/>
    <xf numFmtId="0" fontId="5" fillId="0" borderId="12" xfId="1" applyFont="1" applyBorder="1" applyAlignment="1"/>
    <xf numFmtId="0" fontId="6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0" fontId="6" fillId="0" borderId="7" xfId="2" applyFont="1" applyBorder="1" applyAlignment="1">
      <alignment horizontal="left"/>
    </xf>
    <xf numFmtId="164" fontId="6" fillId="0" borderId="8" xfId="2" applyNumberFormat="1" applyFont="1" applyBorder="1" applyAlignment="1"/>
    <xf numFmtId="164" fontId="6" fillId="0" borderId="12" xfId="2" applyNumberFormat="1" applyFont="1" applyBorder="1" applyAlignment="1"/>
    <xf numFmtId="0" fontId="5" fillId="0" borderId="8" xfId="1" applyFont="1" applyBorder="1" applyAlignment="1">
      <alignment horizontal="center" vertical="center"/>
    </xf>
    <xf numFmtId="0" fontId="5" fillId="0" borderId="8" xfId="1" applyFont="1" applyBorder="1"/>
    <xf numFmtId="0" fontId="5" fillId="0" borderId="12" xfId="1" applyFont="1" applyBorder="1"/>
    <xf numFmtId="165" fontId="5" fillId="0" borderId="8" xfId="2" applyNumberFormat="1" applyFont="1" applyBorder="1" applyAlignment="1">
      <alignment horizontal="center"/>
    </xf>
    <xf numFmtId="0" fontId="5" fillId="0" borderId="7" xfId="2" applyFont="1" applyBorder="1" applyAlignment="1">
      <alignment horizontal="left"/>
    </xf>
    <xf numFmtId="164" fontId="5" fillId="0" borderId="8" xfId="2" applyNumberFormat="1" applyFont="1" applyBorder="1" applyAlignment="1"/>
    <xf numFmtId="164" fontId="3" fillId="0" borderId="0" xfId="1" applyNumberFormat="1" applyFont="1"/>
    <xf numFmtId="0" fontId="5" fillId="0" borderId="0" xfId="1" applyFont="1" applyFill="1" applyAlignment="1">
      <alignment horizontal="right"/>
    </xf>
    <xf numFmtId="14" fontId="5" fillId="0" borderId="0" xfId="1" applyNumberFormat="1" applyFont="1" applyFill="1"/>
    <xf numFmtId="0" fontId="5" fillId="0" borderId="7" xfId="1" applyFont="1" applyBorder="1"/>
    <xf numFmtId="164" fontId="5" fillId="0" borderId="12" xfId="2" applyNumberFormat="1" applyFont="1" applyBorder="1" applyAlignment="1"/>
    <xf numFmtId="0" fontId="3" fillId="0" borderId="8" xfId="1" applyFont="1" applyBorder="1" applyAlignment="1">
      <alignment horizontal="center"/>
    </xf>
    <xf numFmtId="164" fontId="5" fillId="0" borderId="8" xfId="2" applyNumberFormat="1" applyFont="1" applyFill="1" applyBorder="1" applyAlignment="1"/>
    <xf numFmtId="164" fontId="5" fillId="0" borderId="0" xfId="2" applyNumberFormat="1" applyFont="1" applyBorder="1" applyAlignment="1">
      <alignment horizontal="left"/>
    </xf>
    <xf numFmtId="14" fontId="5" fillId="0" borderId="0" xfId="5" applyNumberFormat="1" applyFont="1" applyAlignment="1">
      <alignment horizontal="right"/>
    </xf>
    <xf numFmtId="14" fontId="5" fillId="0" borderId="0" xfId="1" applyNumberFormat="1" applyFont="1"/>
    <xf numFmtId="0" fontId="6" fillId="0" borderId="12" xfId="1" applyFont="1" applyBorder="1" applyAlignment="1"/>
    <xf numFmtId="0" fontId="6" fillId="0" borderId="8" xfId="1" applyFont="1" applyBorder="1" applyAlignment="1">
      <alignment horizontal="center" vertical="center"/>
    </xf>
    <xf numFmtId="0" fontId="6" fillId="0" borderId="8" xfId="1" applyFont="1" applyBorder="1"/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164" fontId="6" fillId="0" borderId="8" xfId="2" applyNumberFormat="1" applyFont="1" applyFill="1" applyBorder="1" applyAlignment="1"/>
    <xf numFmtId="164" fontId="6" fillId="0" borderId="0" xfId="2" applyNumberFormat="1" applyFont="1" applyBorder="1" applyAlignment="1">
      <alignment horizontal="left"/>
    </xf>
    <xf numFmtId="14" fontId="6" fillId="0" borderId="0" xfId="3" applyNumberFormat="1" applyFont="1" applyAlignment="1">
      <alignment horizontal="right"/>
    </xf>
    <xf numFmtId="0" fontId="6" fillId="0" borderId="0" xfId="1" applyFont="1"/>
    <xf numFmtId="14" fontId="5" fillId="0" borderId="0" xfId="3" applyNumberFormat="1" applyFont="1" applyAlignment="1">
      <alignment horizontal="right"/>
    </xf>
    <xf numFmtId="0" fontId="6" fillId="0" borderId="12" xfId="1" applyFont="1" applyBorder="1"/>
    <xf numFmtId="0" fontId="6" fillId="0" borderId="7" xfId="1" applyFont="1" applyBorder="1" applyAlignment="1">
      <alignment horizontal="center"/>
    </xf>
    <xf numFmtId="164" fontId="6" fillId="0" borderId="8" xfId="1" applyNumberFormat="1" applyFont="1" applyBorder="1" applyAlignment="1"/>
    <xf numFmtId="164" fontId="6" fillId="0" borderId="8" xfId="1" applyNumberFormat="1" applyFont="1" applyFill="1" applyBorder="1" applyAlignment="1"/>
    <xf numFmtId="0" fontId="6" fillId="0" borderId="0" xfId="1" applyFont="1" applyBorder="1"/>
    <xf numFmtId="0" fontId="6" fillId="0" borderId="0" xfId="3" applyFont="1" applyAlignment="1">
      <alignment horizontal="right"/>
    </xf>
    <xf numFmtId="14" fontId="6" fillId="0" borderId="0" xfId="3" applyNumberFormat="1" applyFont="1"/>
    <xf numFmtId="0" fontId="5" fillId="0" borderId="2" xfId="1" applyFont="1" applyFill="1" applyBorder="1"/>
    <xf numFmtId="164" fontId="5" fillId="0" borderId="8" xfId="1" applyNumberFormat="1" applyFont="1" applyBorder="1" applyAlignment="1"/>
    <xf numFmtId="166" fontId="5" fillId="0" borderId="2" xfId="1" applyNumberFormat="1" applyFont="1" applyFill="1" applyBorder="1"/>
    <xf numFmtId="164" fontId="5" fillId="0" borderId="2" xfId="1" applyNumberFormat="1" applyFont="1" applyFill="1" applyBorder="1"/>
    <xf numFmtId="164" fontId="5" fillId="0" borderId="8" xfId="1" applyNumberFormat="1" applyFont="1" applyFill="1" applyBorder="1" applyAlignment="1"/>
    <xf numFmtId="0" fontId="5" fillId="0" borderId="0" xfId="1" applyFont="1" applyFill="1"/>
    <xf numFmtId="164" fontId="5" fillId="0" borderId="8" xfId="2" applyNumberFormat="1" applyFont="1" applyBorder="1" applyAlignment="1">
      <alignment horizontal="right"/>
    </xf>
    <xf numFmtId="0" fontId="5" fillId="0" borderId="8" xfId="1" applyFont="1" applyBorder="1" applyAlignment="1"/>
    <xf numFmtId="0" fontId="5" fillId="0" borderId="8" xfId="2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0" fontId="0" fillId="2" borderId="2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3" xfId="0" applyNumberFormat="1" applyBorder="1"/>
    <xf numFmtId="0" fontId="0" fillId="0" borderId="4" xfId="0" applyBorder="1"/>
    <xf numFmtId="4" fontId="0" fillId="0" borderId="5" xfId="0" applyNumberFormat="1" applyBorder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8" xfId="0" applyBorder="1"/>
    <xf numFmtId="4" fontId="0" fillId="0" borderId="19" xfId="0" applyNumberFormat="1" applyBorder="1"/>
    <xf numFmtId="0" fontId="8" fillId="0" borderId="16" xfId="0" applyFont="1" applyBorder="1"/>
    <xf numFmtId="4" fontId="8" fillId="0" borderId="17" xfId="0" applyNumberFormat="1" applyFont="1" applyBorder="1"/>
    <xf numFmtId="4" fontId="0" fillId="0" borderId="2" xfId="0" applyNumberFormat="1" applyFill="1" applyBorder="1"/>
    <xf numFmtId="0" fontId="0" fillId="0" borderId="2" xfId="0" applyFill="1" applyBorder="1"/>
    <xf numFmtId="4" fontId="9" fillId="0" borderId="0" xfId="0" applyNumberFormat="1" applyFont="1"/>
    <xf numFmtId="0" fontId="0" fillId="0" borderId="2" xfId="0" applyNumberFormat="1" applyBorder="1"/>
    <xf numFmtId="0" fontId="0" fillId="0" borderId="2" xfId="0" applyNumberFormat="1" applyFill="1" applyBorder="1"/>
    <xf numFmtId="4" fontId="0" fillId="2" borderId="2" xfId="0" applyNumberFormat="1" applyFill="1" applyBorder="1" applyAlignment="1">
      <alignment horizontal="center" vertical="center" wrapText="1"/>
    </xf>
    <xf numFmtId="0" fontId="5" fillId="0" borderId="12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7" xfId="0" applyFont="1" applyBorder="1"/>
    <xf numFmtId="0" fontId="5" fillId="0" borderId="2" xfId="0" applyFont="1" applyFill="1" applyBorder="1"/>
    <xf numFmtId="0" fontId="5" fillId="0" borderId="0" xfId="0" applyFont="1" applyFill="1" applyAlignment="1">
      <alignment horizontal="right"/>
    </xf>
    <xf numFmtId="14" fontId="5" fillId="0" borderId="0" xfId="0" applyNumberFormat="1" applyFont="1"/>
    <xf numFmtId="0" fontId="5" fillId="0" borderId="20" xfId="1" applyFont="1" applyBorder="1" applyAlignment="1"/>
    <xf numFmtId="0" fontId="5" fillId="0" borderId="9" xfId="1" applyFont="1" applyBorder="1" applyAlignment="1">
      <alignment horizontal="center" vertical="center"/>
    </xf>
    <xf numFmtId="0" fontId="5" fillId="0" borderId="9" xfId="1" applyFont="1" applyBorder="1"/>
    <xf numFmtId="0" fontId="5" fillId="0" borderId="21" xfId="1" applyFont="1" applyBorder="1"/>
    <xf numFmtId="165" fontId="5" fillId="0" borderId="9" xfId="2" applyNumberFormat="1" applyFont="1" applyBorder="1" applyAlignment="1">
      <alignment horizontal="center"/>
    </xf>
    <xf numFmtId="164" fontId="5" fillId="0" borderId="9" xfId="2" applyNumberFormat="1" applyFont="1" applyBorder="1" applyAlignment="1"/>
    <xf numFmtId="0" fontId="5" fillId="0" borderId="0" xfId="0" applyFo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4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0" fontId="1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/>
    </xf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14" fontId="18" fillId="0" borderId="0" xfId="0" applyNumberFormat="1" applyFont="1"/>
    <xf numFmtId="4" fontId="16" fillId="0" borderId="0" xfId="0" applyNumberFormat="1" applyFont="1"/>
    <xf numFmtId="0" fontId="20" fillId="0" borderId="2" xfId="0" applyFont="1" applyFill="1" applyBorder="1" applyAlignment="1">
      <alignment horizontal="left"/>
    </xf>
    <xf numFmtId="0" fontId="15" fillId="0" borderId="0" xfId="0" applyFont="1" applyFill="1"/>
    <xf numFmtId="4" fontId="16" fillId="0" borderId="3" xfId="0" applyNumberFormat="1" applyFont="1" applyFill="1" applyBorder="1"/>
    <xf numFmtId="4" fontId="16" fillId="0" borderId="2" xfId="0" applyNumberFormat="1" applyFont="1" applyFill="1" applyBorder="1"/>
    <xf numFmtId="0" fontId="20" fillId="0" borderId="2" xfId="0" applyNumberFormat="1" applyFont="1" applyFill="1" applyBorder="1" applyAlignment="1">
      <alignment horizontal="left"/>
    </xf>
    <xf numFmtId="4" fontId="16" fillId="0" borderId="1" xfId="0" applyNumberFormat="1" applyFont="1" applyFill="1" applyBorder="1"/>
    <xf numFmtId="0" fontId="7" fillId="6" borderId="2" xfId="0" applyFont="1" applyFill="1" applyBorder="1" applyAlignment="1">
      <alignment horizontal="left"/>
    </xf>
    <xf numFmtId="4" fontId="16" fillId="6" borderId="1" xfId="0" applyNumberFormat="1" applyFont="1" applyFill="1" applyBorder="1"/>
    <xf numFmtId="4" fontId="16" fillId="6" borderId="2" xfId="0" applyNumberFormat="1" applyFont="1" applyFill="1" applyBorder="1"/>
    <xf numFmtId="4" fontId="16" fillId="6" borderId="3" xfId="0" applyNumberFormat="1" applyFont="1" applyFill="1" applyBorder="1"/>
    <xf numFmtId="0" fontId="16" fillId="6" borderId="0" xfId="0" applyFont="1" applyFill="1"/>
    <xf numFmtId="14" fontId="16" fillId="6" borderId="3" xfId="0" applyNumberFormat="1" applyFont="1" applyFill="1" applyBorder="1"/>
    <xf numFmtId="4" fontId="7" fillId="7" borderId="42" xfId="0" applyNumberFormat="1" applyFont="1" applyFill="1" applyBorder="1" applyAlignment="1">
      <alignment horizontal="center" vertical="center" wrapText="1"/>
    </xf>
    <xf numFmtId="4" fontId="7" fillId="7" borderId="3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16" fillId="0" borderId="0" xfId="0" applyNumberFormat="1" applyFont="1" applyFill="1"/>
    <xf numFmtId="0" fontId="18" fillId="0" borderId="0" xfId="0" applyFont="1" applyFill="1"/>
    <xf numFmtId="4" fontId="18" fillId="0" borderId="0" xfId="0" applyNumberFormat="1" applyFont="1" applyFill="1"/>
    <xf numFmtId="14" fontId="18" fillId="0" borderId="0" xfId="0" applyNumberFormat="1" applyFont="1" applyFill="1"/>
    <xf numFmtId="4" fontId="19" fillId="0" borderId="0" xfId="0" applyNumberFormat="1" applyFont="1" applyFill="1"/>
    <xf numFmtId="0" fontId="7" fillId="6" borderId="1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4" fontId="0" fillId="0" borderId="0" xfId="0" applyNumberFormat="1"/>
    <xf numFmtId="4" fontId="16" fillId="0" borderId="4" xfId="0" applyNumberFormat="1" applyFont="1" applyFill="1" applyBorder="1"/>
    <xf numFmtId="4" fontId="16" fillId="0" borderId="32" xfId="0" applyNumberFormat="1" applyFont="1" applyFill="1" applyBorder="1"/>
    <xf numFmtId="4" fontId="16" fillId="0" borderId="22" xfId="0" applyNumberFormat="1" applyFont="1" applyFill="1" applyBorder="1"/>
    <xf numFmtId="4" fontId="16" fillId="0" borderId="23" xfId="0" applyNumberFormat="1" applyFont="1" applyFill="1" applyBorder="1"/>
    <xf numFmtId="4" fontId="15" fillId="0" borderId="4" xfId="0" applyNumberFormat="1" applyFont="1" applyFill="1" applyBorder="1"/>
    <xf numFmtId="4" fontId="15" fillId="0" borderId="32" xfId="0" applyNumberFormat="1" applyFont="1" applyFill="1" applyBorder="1"/>
    <xf numFmtId="4" fontId="16" fillId="0" borderId="24" xfId="0" applyNumberFormat="1" applyFont="1" applyFill="1" applyBorder="1"/>
    <xf numFmtId="14" fontId="15" fillId="0" borderId="5" xfId="0" applyNumberFormat="1" applyFont="1" applyFill="1" applyBorder="1"/>
    <xf numFmtId="4" fontId="7" fillId="7" borderId="11" xfId="0" applyNumberFormat="1" applyFont="1" applyFill="1" applyBorder="1" applyAlignment="1">
      <alignment horizontal="center" vertical="center" wrapText="1"/>
    </xf>
    <xf numFmtId="4" fontId="7" fillId="7" borderId="33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wrapText="1"/>
    </xf>
    <xf numFmtId="4" fontId="7" fillId="7" borderId="37" xfId="0" applyNumberFormat="1" applyFont="1" applyFill="1" applyBorder="1" applyAlignment="1">
      <alignment horizont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4" fontId="7" fillId="7" borderId="25" xfId="0" applyNumberFormat="1" applyFont="1" applyFill="1" applyBorder="1" applyAlignment="1">
      <alignment horizontal="center" vertical="center" wrapText="1"/>
    </xf>
    <xf numFmtId="4" fontId="7" fillId="7" borderId="30" xfId="0" applyNumberFormat="1" applyFont="1" applyFill="1" applyBorder="1" applyAlignment="1">
      <alignment horizontal="center" vertical="center" wrapText="1"/>
    </xf>
    <xf numFmtId="4" fontId="7" fillId="7" borderId="39" xfId="0" applyNumberFormat="1" applyFont="1" applyFill="1" applyBorder="1" applyAlignment="1">
      <alignment horizontal="center" vertical="center" wrapText="1"/>
    </xf>
    <xf numFmtId="4" fontId="7" fillId="7" borderId="19" xfId="0" applyNumberFormat="1" applyFont="1" applyFill="1" applyBorder="1" applyAlignment="1">
      <alignment horizontal="center" vertical="center" wrapText="1"/>
    </xf>
    <xf numFmtId="4" fontId="7" fillId="7" borderId="40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6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27" xfId="0" applyNumberFormat="1" applyFont="1" applyFill="1" applyBorder="1" applyAlignment="1">
      <alignment horizontal="center" vertical="center" wrapText="1"/>
    </xf>
    <xf numFmtId="4" fontId="11" fillId="8" borderId="34" xfId="0" applyNumberFormat="1" applyFont="1" applyFill="1" applyBorder="1" applyAlignment="1">
      <alignment horizontal="center"/>
    </xf>
    <xf numFmtId="4" fontId="11" fillId="8" borderId="35" xfId="0" applyNumberFormat="1" applyFont="1" applyFill="1" applyBorder="1" applyAlignment="1">
      <alignment horizontal="center"/>
    </xf>
    <xf numFmtId="14" fontId="11" fillId="8" borderId="36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4" fontId="2" fillId="6" borderId="18" xfId="0" applyNumberFormat="1" applyFont="1" applyFill="1" applyBorder="1" applyAlignment="1">
      <alignment horizontal="center" vertical="center" wrapText="1"/>
    </xf>
    <xf numFmtId="4" fontId="2" fillId="6" borderId="38" xfId="0" applyNumberFormat="1" applyFont="1" applyFill="1" applyBorder="1" applyAlignment="1">
      <alignment horizontal="center" vertical="center" wrapText="1"/>
    </xf>
    <xf numFmtId="4" fontId="1" fillId="6" borderId="30" xfId="0" applyNumberFormat="1" applyFont="1" applyFill="1" applyBorder="1" applyAlignment="1">
      <alignment horizontal="center" vertical="center" wrapText="1"/>
    </xf>
    <xf numFmtId="4" fontId="1" fillId="6" borderId="31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6" borderId="27" xfId="0" applyNumberFormat="1" applyFont="1" applyFill="1" applyBorder="1" applyAlignment="1">
      <alignment horizontal="center" vertical="center" wrapText="1"/>
    </xf>
    <xf numFmtId="4" fontId="11" fillId="8" borderId="12" xfId="0" applyNumberFormat="1" applyFont="1" applyFill="1" applyBorder="1" applyAlignment="1">
      <alignment horizontal="center" vertical="center" wrapText="1"/>
    </xf>
    <xf numFmtId="4" fontId="11" fillId="8" borderId="7" xfId="0" applyNumberFormat="1" applyFont="1" applyFill="1" applyBorder="1" applyAlignment="1">
      <alignment horizontal="center" vertical="center" wrapText="1"/>
    </xf>
    <xf numFmtId="4" fontId="11" fillId="8" borderId="37" xfId="0" applyNumberFormat="1" applyFont="1" applyFill="1" applyBorder="1" applyAlignment="1">
      <alignment horizontal="center" vertical="center" wrapText="1"/>
    </xf>
    <xf numFmtId="4" fontId="12" fillId="6" borderId="15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 wrapText="1"/>
    </xf>
    <xf numFmtId="14" fontId="12" fillId="6" borderId="11" xfId="0" applyNumberFormat="1" applyFont="1" applyFill="1" applyBorder="1" applyAlignment="1">
      <alignment horizontal="center" vertical="center" wrapText="1"/>
    </xf>
    <xf numFmtId="4" fontId="12" fillId="6" borderId="33" xfId="0" applyNumberFormat="1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23" fillId="9" borderId="2" xfId="0" applyNumberFormat="1" applyFont="1" applyFill="1" applyBorder="1"/>
    <xf numFmtId="3" fontId="6" fillId="9" borderId="2" xfId="0" applyNumberFormat="1" applyFont="1" applyFill="1" applyBorder="1"/>
    <xf numFmtId="0" fontId="0" fillId="0" borderId="2" xfId="0" applyBorder="1" applyAlignment="1">
      <alignment horizontal="center"/>
    </xf>
    <xf numFmtId="4" fontId="23" fillId="9" borderId="2" xfId="0" applyNumberFormat="1" applyFont="1" applyFill="1" applyBorder="1"/>
    <xf numFmtId="4" fontId="6" fillId="9" borderId="2" xfId="0" applyNumberFormat="1" applyFont="1" applyFill="1" applyBorder="1"/>
    <xf numFmtId="4" fontId="23" fillId="9" borderId="2" xfId="0" applyNumberFormat="1" applyFont="1" applyFill="1" applyBorder="1" applyAlignment="1">
      <alignment horizontal="center"/>
    </xf>
    <xf numFmtId="4" fontId="23" fillId="9" borderId="0" xfId="0" applyNumberFormat="1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23" fillId="10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3" fillId="1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3" fontId="23" fillId="10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4" fontId="23" fillId="9" borderId="39" xfId="0" applyNumberFormat="1" applyFont="1" applyFill="1" applyBorder="1"/>
    <xf numFmtId="0" fontId="0" fillId="0" borderId="2" xfId="0" applyBorder="1" applyAlignment="1">
      <alignment horizontal="center" shrinkToFit="1"/>
    </xf>
  </cellXfs>
  <cellStyles count="8">
    <cellStyle name="Header" xfId="7" xr:uid="{06C7FC16-35AC-45D8-A23C-D429A2503748}"/>
    <cellStyle name="Normální" xfId="0" builtinId="0"/>
    <cellStyle name="Normální 2" xfId="6" xr:uid="{00000000-0005-0000-0000-000002000000}"/>
    <cellStyle name="Normální 2 2" xfId="1" xr:uid="{00000000-0005-0000-0000-000003000000}"/>
    <cellStyle name="Normální 3" xfId="4" xr:uid="{00000000-0005-0000-0000-000004000000}"/>
    <cellStyle name="Normální 5" xfId="3" xr:uid="{00000000-0005-0000-0000-000005000000}"/>
    <cellStyle name="Normální 5 2" xfId="5" xr:uid="{00000000-0005-0000-0000-000006000000}"/>
    <cellStyle name="normální_Rozpis výdajů 03 bez PO" xfId="2" xr:uid="{00000000-0005-0000-0000-000007000000}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5050"/>
      <color rgb="FFFFFFCC"/>
      <color rgb="FFFF9999"/>
      <color rgb="FF99FF99"/>
      <color rgb="FF66FFFF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zoomScale="80" zoomScaleNormal="80" zoomScaleSheetLayoutView="80" workbookViewId="0">
      <pane xSplit="7" ySplit="5" topLeftCell="H47" activePane="bottomRight" state="frozen"/>
      <selection pane="topRight" activeCell="H1" sqref="H1"/>
      <selection pane="bottomLeft" activeCell="A6" sqref="A6"/>
      <selection pane="bottomRight" activeCell="H78" sqref="H77:H78"/>
    </sheetView>
  </sheetViews>
  <sheetFormatPr defaultRowHeight="15"/>
  <cols>
    <col min="1" max="1" width="4.140625" style="159" customWidth="1"/>
    <col min="2" max="2" width="9.28515625" style="159" customWidth="1"/>
    <col min="3" max="3" width="11.5703125" style="159" customWidth="1"/>
    <col min="4" max="4" width="6.5703125" style="159" hidden="1" customWidth="1"/>
    <col min="5" max="5" width="12.85546875" style="159" customWidth="1"/>
    <col min="6" max="6" width="9.28515625" style="159" customWidth="1"/>
    <col min="7" max="7" width="64" style="159" customWidth="1"/>
    <col min="8" max="8" width="6.28515625" style="160" customWidth="1"/>
    <col min="9" max="9" width="13.5703125" style="160" bestFit="1" customWidth="1"/>
    <col min="10" max="10" width="8" style="160" customWidth="1"/>
    <col min="11" max="11" width="6" style="160" customWidth="1"/>
    <col min="12" max="12" width="12.42578125" style="160" customWidth="1"/>
    <col min="13" max="13" width="13.5703125" style="160" bestFit="1" customWidth="1"/>
    <col min="14" max="14" width="3.28515625" style="161" customWidth="1"/>
    <col min="15" max="15" width="13.85546875" style="162" customWidth="1"/>
    <col min="16" max="16" width="13.140625" style="162" customWidth="1"/>
    <col min="17" max="17" width="14.85546875" style="164" customWidth="1"/>
    <col min="18" max="18" width="31.28515625" style="162" customWidth="1"/>
    <col min="19" max="19" width="12.28515625" style="163" customWidth="1"/>
    <col min="20" max="20" width="13.42578125" style="164" customWidth="1"/>
    <col min="21" max="21" width="32.140625" style="162" customWidth="1"/>
    <col min="22" max="22" width="12" style="163" customWidth="1"/>
    <col min="23" max="16384" width="9.140625" style="161"/>
  </cols>
  <sheetData>
    <row r="1" spans="1:22" s="141" customFormat="1" ht="18.75" thickBot="1">
      <c r="A1" s="135" t="s">
        <v>202</v>
      </c>
      <c r="B1" s="134"/>
      <c r="C1" s="134"/>
      <c r="D1" s="134"/>
      <c r="E1" s="134"/>
      <c r="F1" s="134"/>
      <c r="G1" s="134"/>
      <c r="H1" s="143" t="s">
        <v>199</v>
      </c>
      <c r="I1" s="143"/>
      <c r="J1" s="143"/>
      <c r="K1" s="143"/>
      <c r="L1" s="143"/>
      <c r="M1" s="143"/>
      <c r="O1" s="139"/>
      <c r="P1" s="139"/>
      <c r="Q1" s="140"/>
      <c r="R1" s="139"/>
      <c r="S1" s="142"/>
      <c r="T1" s="140"/>
      <c r="U1" s="139"/>
      <c r="V1" s="142"/>
    </row>
    <row r="2" spans="1:22" s="141" customFormat="1" ht="114.75" customHeight="1">
      <c r="A2" s="213" t="s">
        <v>0</v>
      </c>
      <c r="B2" s="216" t="s">
        <v>1</v>
      </c>
      <c r="C2" s="216" t="s">
        <v>2</v>
      </c>
      <c r="D2" s="219" t="s">
        <v>195</v>
      </c>
      <c r="E2" s="219" t="s">
        <v>5</v>
      </c>
      <c r="F2" s="216" t="s">
        <v>3</v>
      </c>
      <c r="G2" s="210" t="s">
        <v>4</v>
      </c>
      <c r="H2" s="178" t="s">
        <v>198</v>
      </c>
      <c r="I2" s="178"/>
      <c r="J2" s="178"/>
      <c r="K2" s="178"/>
      <c r="L2" s="178"/>
      <c r="M2" s="179"/>
      <c r="N2" s="158"/>
      <c r="O2" s="206" t="s">
        <v>193</v>
      </c>
      <c r="P2" s="207"/>
      <c r="Q2" s="207"/>
      <c r="R2" s="207"/>
      <c r="S2" s="208"/>
      <c r="T2" s="207"/>
      <c r="U2" s="207"/>
      <c r="V2" s="209"/>
    </row>
    <row r="3" spans="1:22" s="141" customFormat="1" ht="15" customHeight="1">
      <c r="A3" s="214"/>
      <c r="B3" s="217"/>
      <c r="C3" s="217"/>
      <c r="D3" s="220"/>
      <c r="E3" s="220"/>
      <c r="F3" s="217"/>
      <c r="G3" s="211"/>
      <c r="H3" s="180" t="s">
        <v>197</v>
      </c>
      <c r="I3" s="180"/>
      <c r="J3" s="180"/>
      <c r="K3" s="180"/>
      <c r="L3" s="180"/>
      <c r="M3" s="181"/>
      <c r="N3" s="136"/>
      <c r="O3" s="192" t="s">
        <v>194</v>
      </c>
      <c r="P3" s="193"/>
      <c r="Q3" s="193"/>
      <c r="R3" s="193"/>
      <c r="S3" s="194"/>
      <c r="T3" s="203" t="s">
        <v>196</v>
      </c>
      <c r="U3" s="204"/>
      <c r="V3" s="205"/>
    </row>
    <row r="4" spans="1:22" s="141" customFormat="1" ht="28.5" customHeight="1">
      <c r="A4" s="214"/>
      <c r="B4" s="217"/>
      <c r="C4" s="217"/>
      <c r="D4" s="220"/>
      <c r="E4" s="220"/>
      <c r="F4" s="217"/>
      <c r="G4" s="211"/>
      <c r="H4" s="182" t="s">
        <v>183</v>
      </c>
      <c r="I4" s="183"/>
      <c r="J4" s="184" t="s">
        <v>184</v>
      </c>
      <c r="K4" s="184" t="s">
        <v>185</v>
      </c>
      <c r="L4" s="184" t="s">
        <v>186</v>
      </c>
      <c r="M4" s="186" t="s">
        <v>187</v>
      </c>
      <c r="N4" s="137"/>
      <c r="O4" s="188" t="s">
        <v>188</v>
      </c>
      <c r="P4" s="190" t="s">
        <v>189</v>
      </c>
      <c r="Q4" s="201" t="s">
        <v>187</v>
      </c>
      <c r="R4" s="199" t="s">
        <v>192</v>
      </c>
      <c r="S4" s="195" t="s">
        <v>181</v>
      </c>
      <c r="T4" s="197" t="s">
        <v>163</v>
      </c>
      <c r="U4" s="199" t="s">
        <v>192</v>
      </c>
      <c r="V4" s="195" t="s">
        <v>182</v>
      </c>
    </row>
    <row r="5" spans="1:22" s="141" customFormat="1" thickBot="1">
      <c r="A5" s="215"/>
      <c r="B5" s="218"/>
      <c r="C5" s="218"/>
      <c r="D5" s="221"/>
      <c r="E5" s="221"/>
      <c r="F5" s="218"/>
      <c r="G5" s="212"/>
      <c r="H5" s="156" t="s">
        <v>190</v>
      </c>
      <c r="I5" s="157" t="s">
        <v>191</v>
      </c>
      <c r="J5" s="185"/>
      <c r="K5" s="185"/>
      <c r="L5" s="185"/>
      <c r="M5" s="187"/>
      <c r="N5" s="137"/>
      <c r="O5" s="189"/>
      <c r="P5" s="191"/>
      <c r="Q5" s="202"/>
      <c r="R5" s="200"/>
      <c r="S5" s="196"/>
      <c r="T5" s="198"/>
      <c r="U5" s="200"/>
      <c r="V5" s="196"/>
    </row>
    <row r="6" spans="1:22" s="145" customFormat="1" ht="12">
      <c r="A6" s="167">
        <v>1</v>
      </c>
      <c r="B6" s="144">
        <v>1401</v>
      </c>
      <c r="C6" s="148">
        <v>62237004</v>
      </c>
      <c r="D6" s="144"/>
      <c r="E6" s="144">
        <v>600009998</v>
      </c>
      <c r="F6" s="144">
        <v>3121</v>
      </c>
      <c r="G6" s="168" t="s">
        <v>6</v>
      </c>
      <c r="H6" s="172"/>
      <c r="I6" s="173">
        <v>48750</v>
      </c>
      <c r="J6" s="173"/>
      <c r="K6" s="173"/>
      <c r="L6" s="173"/>
      <c r="M6" s="176">
        <f>SUM(H6:L6)</f>
        <v>48750</v>
      </c>
      <c r="O6" s="174"/>
      <c r="P6" s="175"/>
      <c r="Q6" s="171"/>
      <c r="R6" s="175"/>
      <c r="S6" s="177"/>
      <c r="T6" s="170"/>
      <c r="U6" s="175"/>
      <c r="V6" s="177"/>
    </row>
    <row r="7" spans="1:22" s="145" customFormat="1" ht="12">
      <c r="A7" s="167">
        <v>2</v>
      </c>
      <c r="B7" s="144">
        <v>1402</v>
      </c>
      <c r="C7" s="148">
        <v>828840</v>
      </c>
      <c r="D7" s="144"/>
      <c r="E7" s="144">
        <v>600010007</v>
      </c>
      <c r="F7" s="144">
        <v>3121</v>
      </c>
      <c r="G7" s="168" t="s">
        <v>7</v>
      </c>
      <c r="H7" s="149"/>
      <c r="I7" s="147">
        <v>30225</v>
      </c>
      <c r="J7" s="147"/>
      <c r="K7" s="147"/>
      <c r="L7" s="147"/>
      <c r="M7" s="146">
        <f t="shared" ref="M7:M63" si="0">SUM(H7:L7)</f>
        <v>30225</v>
      </c>
      <c r="O7" s="174"/>
      <c r="P7" s="175"/>
      <c r="Q7" s="147"/>
      <c r="R7" s="175"/>
      <c r="S7" s="177"/>
      <c r="T7" s="170"/>
      <c r="U7" s="175"/>
      <c r="V7" s="177"/>
    </row>
    <row r="8" spans="1:22" s="145" customFormat="1" ht="12">
      <c r="A8" s="167">
        <v>3</v>
      </c>
      <c r="B8" s="144">
        <v>1403</v>
      </c>
      <c r="C8" s="148">
        <v>60252758</v>
      </c>
      <c r="D8" s="144"/>
      <c r="E8" s="144">
        <v>600010449</v>
      </c>
      <c r="F8" s="144">
        <v>3121</v>
      </c>
      <c r="G8" s="168" t="s">
        <v>8</v>
      </c>
      <c r="H8" s="149"/>
      <c r="I8" s="147">
        <v>45825</v>
      </c>
      <c r="J8" s="147"/>
      <c r="K8" s="147"/>
      <c r="L8" s="147"/>
      <c r="M8" s="146">
        <f t="shared" si="0"/>
        <v>45825</v>
      </c>
      <c r="O8" s="174"/>
      <c r="P8" s="175"/>
      <c r="Q8" s="147"/>
      <c r="R8" s="175"/>
      <c r="S8" s="177"/>
      <c r="T8" s="170"/>
      <c r="U8" s="175"/>
      <c r="V8" s="177"/>
    </row>
    <row r="9" spans="1:22" s="145" customFormat="1" ht="12">
      <c r="A9" s="167">
        <v>4</v>
      </c>
      <c r="B9" s="144">
        <v>1404</v>
      </c>
      <c r="C9" s="148">
        <v>60252570</v>
      </c>
      <c r="D9" s="144"/>
      <c r="E9" s="144">
        <v>600010414</v>
      </c>
      <c r="F9" s="144">
        <v>3121</v>
      </c>
      <c r="G9" s="168" t="s">
        <v>9</v>
      </c>
      <c r="H9" s="149"/>
      <c r="I9" s="147">
        <v>3250</v>
      </c>
      <c r="J9" s="147"/>
      <c r="K9" s="147"/>
      <c r="L9" s="147"/>
      <c r="M9" s="146">
        <f t="shared" si="0"/>
        <v>3250</v>
      </c>
      <c r="O9" s="174"/>
      <c r="P9" s="175"/>
      <c r="Q9" s="147"/>
      <c r="R9" s="175"/>
      <c r="S9" s="177"/>
      <c r="T9" s="170"/>
      <c r="U9" s="175"/>
      <c r="V9" s="177"/>
    </row>
    <row r="10" spans="1:22" s="145" customFormat="1" ht="12">
      <c r="A10" s="167">
        <v>5</v>
      </c>
      <c r="B10" s="144">
        <v>1405</v>
      </c>
      <c r="C10" s="148">
        <v>46748016</v>
      </c>
      <c r="D10" s="144"/>
      <c r="E10" s="144">
        <v>600010554</v>
      </c>
      <c r="F10" s="144">
        <v>3121</v>
      </c>
      <c r="G10" s="168" t="s">
        <v>10</v>
      </c>
      <c r="H10" s="149"/>
      <c r="I10" s="147">
        <v>20150</v>
      </c>
      <c r="J10" s="147"/>
      <c r="K10" s="147"/>
      <c r="L10" s="147"/>
      <c r="M10" s="146">
        <f t="shared" si="0"/>
        <v>20150</v>
      </c>
      <c r="O10" s="174"/>
      <c r="P10" s="175"/>
      <c r="Q10" s="147"/>
      <c r="R10" s="175"/>
      <c r="S10" s="177"/>
      <c r="T10" s="170"/>
      <c r="U10" s="175"/>
      <c r="V10" s="177"/>
    </row>
    <row r="11" spans="1:22" s="145" customFormat="1" ht="12">
      <c r="A11" s="167">
        <v>6</v>
      </c>
      <c r="B11" s="144">
        <v>1406</v>
      </c>
      <c r="C11" s="148">
        <v>46748067</v>
      </c>
      <c r="D11" s="144"/>
      <c r="E11" s="144">
        <v>600010511</v>
      </c>
      <c r="F11" s="144">
        <v>3121</v>
      </c>
      <c r="G11" s="168" t="s">
        <v>11</v>
      </c>
      <c r="H11" s="149"/>
      <c r="I11" s="147">
        <v>27950</v>
      </c>
      <c r="J11" s="147"/>
      <c r="K11" s="147"/>
      <c r="L11" s="147"/>
      <c r="M11" s="146">
        <f t="shared" si="0"/>
        <v>27950</v>
      </c>
      <c r="O11" s="174"/>
      <c r="P11" s="175"/>
      <c r="Q11" s="147"/>
      <c r="R11" s="175"/>
      <c r="S11" s="177"/>
      <c r="T11" s="170"/>
      <c r="U11" s="175"/>
      <c r="V11" s="177"/>
    </row>
    <row r="12" spans="1:22" s="145" customFormat="1" ht="12">
      <c r="A12" s="167">
        <v>7</v>
      </c>
      <c r="B12" s="144">
        <v>1407</v>
      </c>
      <c r="C12" s="148">
        <v>856070</v>
      </c>
      <c r="D12" s="144"/>
      <c r="E12" s="144">
        <v>600012654</v>
      </c>
      <c r="F12" s="144">
        <v>3121</v>
      </c>
      <c r="G12" s="168" t="s">
        <v>12</v>
      </c>
      <c r="H12" s="149"/>
      <c r="I12" s="147">
        <v>3250</v>
      </c>
      <c r="J12" s="147"/>
      <c r="K12" s="147"/>
      <c r="L12" s="147"/>
      <c r="M12" s="146">
        <f t="shared" si="0"/>
        <v>3250</v>
      </c>
      <c r="O12" s="174"/>
      <c r="P12" s="175"/>
      <c r="Q12" s="147"/>
      <c r="R12" s="175"/>
      <c r="S12" s="177"/>
      <c r="T12" s="170"/>
      <c r="U12" s="175"/>
      <c r="V12" s="177"/>
    </row>
    <row r="13" spans="1:22" s="145" customFormat="1" ht="12">
      <c r="A13" s="167">
        <v>8</v>
      </c>
      <c r="B13" s="144">
        <v>1408</v>
      </c>
      <c r="C13" s="148">
        <v>854981</v>
      </c>
      <c r="D13" s="144"/>
      <c r="E13" s="144">
        <v>600012638</v>
      </c>
      <c r="F13" s="144">
        <v>3121</v>
      </c>
      <c r="G13" s="168" t="s">
        <v>13</v>
      </c>
      <c r="H13" s="149"/>
      <c r="I13" s="147">
        <v>3250</v>
      </c>
      <c r="J13" s="147"/>
      <c r="K13" s="147"/>
      <c r="L13" s="147"/>
      <c r="M13" s="146">
        <f t="shared" si="0"/>
        <v>3250</v>
      </c>
      <c r="O13" s="174"/>
      <c r="P13" s="175"/>
      <c r="Q13" s="147"/>
      <c r="R13" s="175"/>
      <c r="S13" s="177"/>
      <c r="T13" s="170"/>
      <c r="U13" s="175"/>
      <c r="V13" s="177"/>
    </row>
    <row r="14" spans="1:22" s="145" customFormat="1" ht="12">
      <c r="A14" s="167">
        <v>9</v>
      </c>
      <c r="B14" s="144">
        <v>1409</v>
      </c>
      <c r="C14" s="148">
        <v>60252537</v>
      </c>
      <c r="D14" s="144"/>
      <c r="E14" s="144">
        <v>600171744</v>
      </c>
      <c r="F14" s="144">
        <v>3121</v>
      </c>
      <c r="G14" s="168" t="s">
        <v>14</v>
      </c>
      <c r="H14" s="149"/>
      <c r="I14" s="147">
        <v>3250</v>
      </c>
      <c r="J14" s="147"/>
      <c r="K14" s="147"/>
      <c r="L14" s="147"/>
      <c r="M14" s="146">
        <f t="shared" si="0"/>
        <v>3250</v>
      </c>
      <c r="O14" s="174"/>
      <c r="P14" s="175"/>
      <c r="Q14" s="147"/>
      <c r="R14" s="175"/>
      <c r="S14" s="177"/>
      <c r="T14" s="170"/>
      <c r="U14" s="175"/>
      <c r="V14" s="177"/>
    </row>
    <row r="15" spans="1:22" s="145" customFormat="1" ht="12">
      <c r="A15" s="167">
        <v>10</v>
      </c>
      <c r="B15" s="144">
        <v>1410</v>
      </c>
      <c r="C15" s="148">
        <v>856037</v>
      </c>
      <c r="D15" s="144"/>
      <c r="E15" s="144">
        <v>600171752</v>
      </c>
      <c r="F15" s="144">
        <v>3121</v>
      </c>
      <c r="G15" s="168" t="s">
        <v>15</v>
      </c>
      <c r="H15" s="149"/>
      <c r="I15" s="147">
        <v>37375</v>
      </c>
      <c r="J15" s="147"/>
      <c r="K15" s="147"/>
      <c r="L15" s="147"/>
      <c r="M15" s="146">
        <f t="shared" si="0"/>
        <v>37375</v>
      </c>
      <c r="O15" s="174"/>
      <c r="P15" s="175"/>
      <c r="Q15" s="147"/>
      <c r="R15" s="175"/>
      <c r="S15" s="177"/>
      <c r="T15" s="170"/>
      <c r="U15" s="175"/>
      <c r="V15" s="177"/>
    </row>
    <row r="16" spans="1:22" s="145" customFormat="1" ht="12">
      <c r="A16" s="167">
        <v>11</v>
      </c>
      <c r="B16" s="144">
        <v>1411</v>
      </c>
      <c r="C16" s="148">
        <v>46748075</v>
      </c>
      <c r="D16" s="144"/>
      <c r="E16" s="144">
        <v>600010589</v>
      </c>
      <c r="F16" s="144">
        <v>3121</v>
      </c>
      <c r="G16" s="168" t="s">
        <v>16</v>
      </c>
      <c r="H16" s="149"/>
      <c r="I16" s="147">
        <v>22750</v>
      </c>
      <c r="J16" s="147"/>
      <c r="K16" s="147"/>
      <c r="L16" s="147"/>
      <c r="M16" s="146">
        <f t="shared" si="0"/>
        <v>22750</v>
      </c>
      <c r="O16" s="174"/>
      <c r="P16" s="175"/>
      <c r="Q16" s="147"/>
      <c r="R16" s="175"/>
      <c r="S16" s="177"/>
      <c r="T16" s="170"/>
      <c r="U16" s="175"/>
      <c r="V16" s="177"/>
    </row>
    <row r="17" spans="1:22" s="145" customFormat="1" ht="12">
      <c r="A17" s="167">
        <v>12</v>
      </c>
      <c r="B17" s="144">
        <v>1412</v>
      </c>
      <c r="C17" s="148">
        <v>49864637</v>
      </c>
      <c r="D17" s="144"/>
      <c r="E17" s="144">
        <v>600010015</v>
      </c>
      <c r="F17" s="144">
        <v>3122</v>
      </c>
      <c r="G17" s="168" t="s">
        <v>17</v>
      </c>
      <c r="H17" s="149"/>
      <c r="I17" s="147">
        <v>53300</v>
      </c>
      <c r="J17" s="147"/>
      <c r="K17" s="147"/>
      <c r="L17" s="147"/>
      <c r="M17" s="146">
        <f t="shared" si="0"/>
        <v>53300</v>
      </c>
      <c r="O17" s="174"/>
      <c r="P17" s="175"/>
      <c r="Q17" s="147"/>
      <c r="R17" s="175"/>
      <c r="S17" s="177"/>
      <c r="T17" s="170"/>
      <c r="U17" s="175"/>
      <c r="V17" s="177"/>
    </row>
    <row r="18" spans="1:22" s="145" customFormat="1" ht="12">
      <c r="A18" s="167">
        <v>13</v>
      </c>
      <c r="B18" s="144">
        <v>1413</v>
      </c>
      <c r="C18" s="148">
        <v>60252511</v>
      </c>
      <c r="D18" s="144"/>
      <c r="E18" s="144">
        <v>600020380</v>
      </c>
      <c r="F18" s="144">
        <v>3122</v>
      </c>
      <c r="G18" s="168" t="s">
        <v>18</v>
      </c>
      <c r="H18" s="149"/>
      <c r="I18" s="147">
        <v>42575</v>
      </c>
      <c r="J18" s="147"/>
      <c r="K18" s="147"/>
      <c r="L18" s="147"/>
      <c r="M18" s="146">
        <f t="shared" si="0"/>
        <v>42575</v>
      </c>
      <c r="O18" s="174"/>
      <c r="P18" s="175"/>
      <c r="Q18" s="147"/>
      <c r="R18" s="175"/>
      <c r="S18" s="177"/>
      <c r="T18" s="170"/>
      <c r="U18" s="175"/>
      <c r="V18" s="177"/>
    </row>
    <row r="19" spans="1:22" s="145" customFormat="1" ht="12">
      <c r="A19" s="167">
        <v>14</v>
      </c>
      <c r="B19" s="144">
        <v>1414</v>
      </c>
      <c r="C19" s="148">
        <v>46747966</v>
      </c>
      <c r="D19" s="144"/>
      <c r="E19" s="144">
        <v>600010571</v>
      </c>
      <c r="F19" s="144">
        <v>3122</v>
      </c>
      <c r="G19" s="168" t="s">
        <v>19</v>
      </c>
      <c r="H19" s="149"/>
      <c r="I19" s="147">
        <v>3250</v>
      </c>
      <c r="J19" s="147"/>
      <c r="K19" s="147"/>
      <c r="L19" s="147"/>
      <c r="M19" s="146">
        <f t="shared" si="0"/>
        <v>3250</v>
      </c>
      <c r="O19" s="174"/>
      <c r="P19" s="175"/>
      <c r="Q19" s="147"/>
      <c r="R19" s="175"/>
      <c r="S19" s="177"/>
      <c r="T19" s="170">
        <v>79680</v>
      </c>
      <c r="U19" s="175" t="s">
        <v>200</v>
      </c>
      <c r="V19" s="177">
        <v>44622</v>
      </c>
    </row>
    <row r="20" spans="1:22" s="145" customFormat="1" ht="12">
      <c r="A20" s="167">
        <v>15</v>
      </c>
      <c r="B20" s="144">
        <v>1418</v>
      </c>
      <c r="C20" s="148">
        <v>48283142</v>
      </c>
      <c r="D20" s="144"/>
      <c r="E20" s="144">
        <v>600010040</v>
      </c>
      <c r="F20" s="144">
        <v>3122</v>
      </c>
      <c r="G20" s="168" t="s">
        <v>20</v>
      </c>
      <c r="H20" s="149"/>
      <c r="I20" s="147">
        <v>102375</v>
      </c>
      <c r="J20" s="147"/>
      <c r="K20" s="147"/>
      <c r="L20" s="147"/>
      <c r="M20" s="146">
        <f t="shared" si="0"/>
        <v>102375</v>
      </c>
      <c r="O20" s="174"/>
      <c r="P20" s="175"/>
      <c r="Q20" s="147"/>
      <c r="R20" s="175"/>
      <c r="S20" s="177"/>
      <c r="T20" s="170"/>
      <c r="U20" s="175"/>
      <c r="V20" s="177"/>
    </row>
    <row r="21" spans="1:22" s="145" customFormat="1" ht="12">
      <c r="A21" s="167">
        <v>16</v>
      </c>
      <c r="B21" s="144">
        <v>1420</v>
      </c>
      <c r="C21" s="148">
        <v>46747982</v>
      </c>
      <c r="D21" s="144"/>
      <c r="E21" s="144">
        <v>600010562</v>
      </c>
      <c r="F21" s="144">
        <v>3122</v>
      </c>
      <c r="G21" s="168" t="s">
        <v>21</v>
      </c>
      <c r="H21" s="149"/>
      <c r="I21" s="147">
        <v>87100</v>
      </c>
      <c r="J21" s="147"/>
      <c r="K21" s="147"/>
      <c r="L21" s="147"/>
      <c r="M21" s="146">
        <f t="shared" si="0"/>
        <v>87100</v>
      </c>
      <c r="O21" s="174"/>
      <c r="P21" s="175"/>
      <c r="Q21" s="147"/>
      <c r="R21" s="175"/>
      <c r="S21" s="177"/>
      <c r="T21" s="170"/>
      <c r="U21" s="175"/>
      <c r="V21" s="177"/>
    </row>
    <row r="22" spans="1:22" s="145" customFormat="1" ht="12">
      <c r="A22" s="167">
        <v>17</v>
      </c>
      <c r="B22" s="144">
        <v>1421</v>
      </c>
      <c r="C22" s="148">
        <v>46747991</v>
      </c>
      <c r="D22" s="144"/>
      <c r="E22" s="144">
        <v>600020398</v>
      </c>
      <c r="F22" s="144">
        <v>3122</v>
      </c>
      <c r="G22" s="168" t="s">
        <v>22</v>
      </c>
      <c r="H22" s="149"/>
      <c r="I22" s="147">
        <v>186550</v>
      </c>
      <c r="J22" s="147"/>
      <c r="K22" s="147"/>
      <c r="L22" s="147"/>
      <c r="M22" s="146">
        <f t="shared" si="0"/>
        <v>186550</v>
      </c>
      <c r="O22" s="174"/>
      <c r="P22" s="175"/>
      <c r="Q22" s="147"/>
      <c r="R22" s="175"/>
      <c r="S22" s="177"/>
      <c r="T22" s="170"/>
      <c r="U22" s="175"/>
      <c r="V22" s="177"/>
    </row>
    <row r="23" spans="1:22" s="145" customFormat="1" ht="12">
      <c r="A23" s="167">
        <v>18</v>
      </c>
      <c r="B23" s="144">
        <v>1422</v>
      </c>
      <c r="C23" s="148">
        <v>46747974</v>
      </c>
      <c r="D23" s="144"/>
      <c r="E23" s="144">
        <v>600010643</v>
      </c>
      <c r="F23" s="144">
        <v>3122</v>
      </c>
      <c r="G23" s="168" t="s">
        <v>23</v>
      </c>
      <c r="H23" s="149"/>
      <c r="I23" s="147">
        <v>50700</v>
      </c>
      <c r="J23" s="147"/>
      <c r="K23" s="147"/>
      <c r="L23" s="147"/>
      <c r="M23" s="146">
        <f t="shared" si="0"/>
        <v>50700</v>
      </c>
      <c r="O23" s="174"/>
      <c r="P23" s="175"/>
      <c r="Q23" s="147"/>
      <c r="R23" s="175"/>
      <c r="S23" s="177"/>
      <c r="T23" s="170"/>
      <c r="U23" s="175"/>
      <c r="V23" s="177"/>
    </row>
    <row r="24" spans="1:22" s="145" customFormat="1" ht="12">
      <c r="A24" s="167">
        <v>19</v>
      </c>
      <c r="B24" s="144">
        <v>1424</v>
      </c>
      <c r="C24" s="148">
        <v>49864688</v>
      </c>
      <c r="D24" s="144"/>
      <c r="E24" s="144">
        <v>600020347</v>
      </c>
      <c r="F24" s="144">
        <v>3122</v>
      </c>
      <c r="G24" s="168" t="s">
        <v>24</v>
      </c>
      <c r="H24" s="149"/>
      <c r="I24" s="147">
        <v>93275</v>
      </c>
      <c r="J24" s="147"/>
      <c r="K24" s="147"/>
      <c r="L24" s="147"/>
      <c r="M24" s="146">
        <f t="shared" si="0"/>
        <v>93275</v>
      </c>
      <c r="O24" s="174"/>
      <c r="P24" s="175"/>
      <c r="Q24" s="147"/>
      <c r="R24" s="175"/>
      <c r="S24" s="177"/>
      <c r="T24" s="170"/>
      <c r="U24" s="175"/>
      <c r="V24" s="177"/>
    </row>
    <row r="25" spans="1:22" s="145" customFormat="1" ht="12">
      <c r="A25" s="167">
        <v>20</v>
      </c>
      <c r="B25" s="144">
        <v>1425</v>
      </c>
      <c r="C25" s="148">
        <v>62237039</v>
      </c>
      <c r="D25" s="144"/>
      <c r="E25" s="144">
        <v>600010023</v>
      </c>
      <c r="F25" s="144">
        <v>3122</v>
      </c>
      <c r="G25" s="168" t="s">
        <v>25</v>
      </c>
      <c r="H25" s="149"/>
      <c r="I25" s="147">
        <v>26000</v>
      </c>
      <c r="J25" s="147"/>
      <c r="K25" s="147"/>
      <c r="L25" s="147"/>
      <c r="M25" s="146">
        <f t="shared" si="0"/>
        <v>26000</v>
      </c>
      <c r="O25" s="174"/>
      <c r="P25" s="175"/>
      <c r="Q25" s="147"/>
      <c r="R25" s="175"/>
      <c r="S25" s="177"/>
      <c r="T25" s="170"/>
      <c r="U25" s="175"/>
      <c r="V25" s="177"/>
    </row>
    <row r="26" spans="1:22" s="145" customFormat="1" ht="12">
      <c r="A26" s="167">
        <v>21</v>
      </c>
      <c r="B26" s="144">
        <v>1426</v>
      </c>
      <c r="C26" s="148">
        <v>60252600</v>
      </c>
      <c r="D26" s="144"/>
      <c r="E26" s="144">
        <v>600020371</v>
      </c>
      <c r="F26" s="144">
        <v>3122</v>
      </c>
      <c r="G26" s="168" t="s">
        <v>26</v>
      </c>
      <c r="H26" s="149"/>
      <c r="I26" s="147">
        <v>35750</v>
      </c>
      <c r="J26" s="147"/>
      <c r="K26" s="147"/>
      <c r="L26" s="147"/>
      <c r="M26" s="146">
        <f t="shared" si="0"/>
        <v>35750</v>
      </c>
      <c r="O26" s="174"/>
      <c r="P26" s="175"/>
      <c r="Q26" s="147"/>
      <c r="R26" s="175"/>
      <c r="S26" s="177"/>
      <c r="T26" s="170"/>
      <c r="U26" s="175"/>
      <c r="V26" s="177"/>
    </row>
    <row r="27" spans="1:22" s="145" customFormat="1" ht="12">
      <c r="A27" s="167">
        <v>22</v>
      </c>
      <c r="B27" s="144">
        <v>1427</v>
      </c>
      <c r="C27" s="148">
        <v>60252766</v>
      </c>
      <c r="D27" s="144"/>
      <c r="E27" s="144">
        <v>600010422</v>
      </c>
      <c r="F27" s="144">
        <v>3122</v>
      </c>
      <c r="G27" s="168" t="s">
        <v>27</v>
      </c>
      <c r="H27" s="149"/>
      <c r="I27" s="147">
        <v>49725</v>
      </c>
      <c r="J27" s="147"/>
      <c r="K27" s="147"/>
      <c r="L27" s="147"/>
      <c r="M27" s="146">
        <f t="shared" si="0"/>
        <v>49725</v>
      </c>
      <c r="O27" s="174"/>
      <c r="P27" s="175"/>
      <c r="Q27" s="147"/>
      <c r="R27" s="175"/>
      <c r="S27" s="177"/>
      <c r="T27" s="170"/>
      <c r="U27" s="175"/>
      <c r="V27" s="177"/>
    </row>
    <row r="28" spans="1:22" s="145" customFormat="1" ht="12">
      <c r="A28" s="167">
        <v>23</v>
      </c>
      <c r="B28" s="144">
        <v>1428</v>
      </c>
      <c r="C28" s="148">
        <v>854999</v>
      </c>
      <c r="D28" s="144"/>
      <c r="E28" s="144">
        <v>600012646</v>
      </c>
      <c r="F28" s="144">
        <v>3122</v>
      </c>
      <c r="G28" s="168" t="s">
        <v>28</v>
      </c>
      <c r="H28" s="149"/>
      <c r="I28" s="147">
        <v>43875</v>
      </c>
      <c r="J28" s="147"/>
      <c r="K28" s="147"/>
      <c r="L28" s="147"/>
      <c r="M28" s="146">
        <f t="shared" si="0"/>
        <v>43875</v>
      </c>
      <c r="O28" s="174"/>
      <c r="P28" s="175"/>
      <c r="Q28" s="147"/>
      <c r="R28" s="175"/>
      <c r="S28" s="177"/>
      <c r="T28" s="170"/>
      <c r="U28" s="175"/>
      <c r="V28" s="177"/>
    </row>
    <row r="29" spans="1:22" s="145" customFormat="1" ht="12">
      <c r="A29" s="167">
        <v>24</v>
      </c>
      <c r="B29" s="144">
        <v>1429</v>
      </c>
      <c r="C29" s="148">
        <v>673731</v>
      </c>
      <c r="D29" s="144"/>
      <c r="E29" s="144">
        <v>600019713</v>
      </c>
      <c r="F29" s="144">
        <v>3122</v>
      </c>
      <c r="G29" s="168" t="s">
        <v>29</v>
      </c>
      <c r="H29" s="149"/>
      <c r="I29" s="147">
        <v>6825</v>
      </c>
      <c r="J29" s="147"/>
      <c r="K29" s="147"/>
      <c r="L29" s="147"/>
      <c r="M29" s="146">
        <f t="shared" si="0"/>
        <v>6825</v>
      </c>
      <c r="O29" s="174"/>
      <c r="P29" s="175"/>
      <c r="Q29" s="147"/>
      <c r="R29" s="175"/>
      <c r="S29" s="177"/>
      <c r="T29" s="170"/>
      <c r="U29" s="175"/>
      <c r="V29" s="177"/>
    </row>
    <row r="30" spans="1:22" s="145" customFormat="1" ht="12">
      <c r="A30" s="167">
        <v>25</v>
      </c>
      <c r="B30" s="144">
        <v>1430</v>
      </c>
      <c r="C30" s="148">
        <v>581071</v>
      </c>
      <c r="D30" s="144"/>
      <c r="E30" s="144">
        <v>600019802</v>
      </c>
      <c r="F30" s="144">
        <v>3122</v>
      </c>
      <c r="G30" s="168" t="s">
        <v>30</v>
      </c>
      <c r="H30" s="149"/>
      <c r="I30" s="147">
        <v>62400</v>
      </c>
      <c r="J30" s="147"/>
      <c r="K30" s="147"/>
      <c r="L30" s="147"/>
      <c r="M30" s="146">
        <f t="shared" si="0"/>
        <v>62400</v>
      </c>
      <c r="O30" s="174"/>
      <c r="P30" s="175"/>
      <c r="Q30" s="147"/>
      <c r="R30" s="175"/>
      <c r="S30" s="177"/>
      <c r="T30" s="170"/>
      <c r="U30" s="175"/>
      <c r="V30" s="177"/>
    </row>
    <row r="31" spans="1:22" s="145" customFormat="1" ht="12">
      <c r="A31" s="167">
        <v>26</v>
      </c>
      <c r="B31" s="144">
        <v>1432</v>
      </c>
      <c r="C31" s="148">
        <v>671274</v>
      </c>
      <c r="D31" s="144"/>
      <c r="E31" s="144">
        <v>600170594</v>
      </c>
      <c r="F31" s="144">
        <v>3123</v>
      </c>
      <c r="G31" s="168" t="s">
        <v>31</v>
      </c>
      <c r="H31" s="149"/>
      <c r="I31" s="147">
        <v>198250</v>
      </c>
      <c r="J31" s="147"/>
      <c r="K31" s="147"/>
      <c r="L31" s="147"/>
      <c r="M31" s="146">
        <f t="shared" si="0"/>
        <v>198250</v>
      </c>
      <c r="O31" s="174"/>
      <c r="P31" s="175"/>
      <c r="Q31" s="147"/>
      <c r="R31" s="175"/>
      <c r="S31" s="177"/>
      <c r="T31" s="170"/>
      <c r="U31" s="175"/>
      <c r="V31" s="177"/>
    </row>
    <row r="32" spans="1:22" s="145" customFormat="1" ht="12">
      <c r="A32" s="167">
        <v>27</v>
      </c>
      <c r="B32" s="144">
        <v>1433</v>
      </c>
      <c r="C32" s="148">
        <v>526517</v>
      </c>
      <c r="D32" s="144"/>
      <c r="E32" s="144">
        <v>600170608</v>
      </c>
      <c r="F32" s="144">
        <v>3123</v>
      </c>
      <c r="G32" s="168" t="s">
        <v>32</v>
      </c>
      <c r="H32" s="149"/>
      <c r="I32" s="147">
        <v>139425</v>
      </c>
      <c r="J32" s="147"/>
      <c r="K32" s="147"/>
      <c r="L32" s="147"/>
      <c r="M32" s="146">
        <f t="shared" si="0"/>
        <v>139425</v>
      </c>
      <c r="O32" s="174"/>
      <c r="P32" s="175"/>
      <c r="Q32" s="147"/>
      <c r="R32" s="175"/>
      <c r="S32" s="177"/>
      <c r="T32" s="170"/>
      <c r="U32" s="175"/>
      <c r="V32" s="177"/>
    </row>
    <row r="33" spans="1:22" s="145" customFormat="1" ht="12">
      <c r="A33" s="167">
        <v>28</v>
      </c>
      <c r="B33" s="144">
        <v>1434</v>
      </c>
      <c r="C33" s="148">
        <v>528714</v>
      </c>
      <c r="D33" s="144"/>
      <c r="E33" s="144">
        <v>600170896</v>
      </c>
      <c r="F33" s="144">
        <v>3123</v>
      </c>
      <c r="G33" s="168" t="s">
        <v>33</v>
      </c>
      <c r="H33" s="149"/>
      <c r="I33" s="147">
        <v>27625</v>
      </c>
      <c r="J33" s="147"/>
      <c r="K33" s="147"/>
      <c r="L33" s="147"/>
      <c r="M33" s="146">
        <f t="shared" si="0"/>
        <v>27625</v>
      </c>
      <c r="O33" s="174"/>
      <c r="P33" s="175"/>
      <c r="Q33" s="147"/>
      <c r="R33" s="175"/>
      <c r="S33" s="177"/>
      <c r="T33" s="170"/>
      <c r="U33" s="175"/>
      <c r="V33" s="177"/>
    </row>
    <row r="34" spans="1:22" s="145" customFormat="1" ht="12">
      <c r="A34" s="167">
        <v>29</v>
      </c>
      <c r="B34" s="144">
        <v>1436</v>
      </c>
      <c r="C34" s="148">
        <v>87891</v>
      </c>
      <c r="D34" s="144"/>
      <c r="E34" s="144">
        <v>600170900</v>
      </c>
      <c r="F34" s="144">
        <v>3123</v>
      </c>
      <c r="G34" s="168" t="s">
        <v>34</v>
      </c>
      <c r="H34" s="149"/>
      <c r="I34" s="147">
        <v>106275</v>
      </c>
      <c r="J34" s="147"/>
      <c r="K34" s="147"/>
      <c r="L34" s="147"/>
      <c r="M34" s="146">
        <f t="shared" si="0"/>
        <v>106275</v>
      </c>
      <c r="O34" s="174"/>
      <c r="P34" s="175"/>
      <c r="Q34" s="147"/>
      <c r="R34" s="175"/>
      <c r="S34" s="177"/>
      <c r="T34" s="170"/>
      <c r="U34" s="175"/>
      <c r="V34" s="177"/>
    </row>
    <row r="35" spans="1:22" s="145" customFormat="1" ht="12">
      <c r="A35" s="167">
        <v>30</v>
      </c>
      <c r="B35" s="144">
        <v>1437</v>
      </c>
      <c r="C35" s="148">
        <v>14451018</v>
      </c>
      <c r="D35" s="144"/>
      <c r="E35" s="144">
        <v>600010104</v>
      </c>
      <c r="F35" s="144">
        <v>3123</v>
      </c>
      <c r="G35" s="168" t="s">
        <v>35</v>
      </c>
      <c r="H35" s="149"/>
      <c r="I35" s="147">
        <v>274950</v>
      </c>
      <c r="J35" s="147"/>
      <c r="K35" s="147"/>
      <c r="L35" s="147"/>
      <c r="M35" s="146">
        <f t="shared" si="0"/>
        <v>274950</v>
      </c>
      <c r="O35" s="174"/>
      <c r="P35" s="175"/>
      <c r="Q35" s="147"/>
      <c r="R35" s="175"/>
      <c r="S35" s="177"/>
      <c r="T35" s="170"/>
      <c r="U35" s="175"/>
      <c r="V35" s="177"/>
    </row>
    <row r="36" spans="1:22" s="145" customFormat="1" ht="12">
      <c r="A36" s="167">
        <v>31</v>
      </c>
      <c r="B36" s="144">
        <v>1438</v>
      </c>
      <c r="C36" s="148">
        <v>18385036</v>
      </c>
      <c r="D36" s="144"/>
      <c r="E36" s="144">
        <v>600010490</v>
      </c>
      <c r="F36" s="144">
        <v>3123</v>
      </c>
      <c r="G36" s="168" t="s">
        <v>36</v>
      </c>
      <c r="H36" s="149"/>
      <c r="I36" s="147">
        <v>128375</v>
      </c>
      <c r="J36" s="147"/>
      <c r="K36" s="147"/>
      <c r="L36" s="147"/>
      <c r="M36" s="146">
        <f t="shared" si="0"/>
        <v>128375</v>
      </c>
      <c r="O36" s="174"/>
      <c r="P36" s="175"/>
      <c r="Q36" s="147"/>
      <c r="R36" s="175"/>
      <c r="S36" s="177"/>
      <c r="T36" s="170"/>
      <c r="U36" s="175"/>
      <c r="V36" s="177"/>
    </row>
    <row r="37" spans="1:22" s="145" customFormat="1" ht="12">
      <c r="A37" s="167">
        <v>32</v>
      </c>
      <c r="B37" s="144">
        <v>1440</v>
      </c>
      <c r="C37" s="148">
        <v>140147</v>
      </c>
      <c r="D37" s="144"/>
      <c r="E37" s="144">
        <v>600010481</v>
      </c>
      <c r="F37" s="144">
        <v>3123</v>
      </c>
      <c r="G37" s="168" t="s">
        <v>37</v>
      </c>
      <c r="H37" s="149"/>
      <c r="I37" s="147">
        <v>80275</v>
      </c>
      <c r="J37" s="147"/>
      <c r="K37" s="147"/>
      <c r="L37" s="147"/>
      <c r="M37" s="146">
        <f t="shared" si="0"/>
        <v>80275</v>
      </c>
      <c r="O37" s="174"/>
      <c r="P37" s="175"/>
      <c r="Q37" s="147"/>
      <c r="R37" s="175"/>
      <c r="S37" s="177"/>
      <c r="T37" s="170"/>
      <c r="U37" s="175"/>
      <c r="V37" s="177"/>
    </row>
    <row r="38" spans="1:22" s="145" customFormat="1" ht="12">
      <c r="A38" s="167">
        <v>33</v>
      </c>
      <c r="B38" s="144">
        <v>1442</v>
      </c>
      <c r="C38" s="148">
        <v>555053</v>
      </c>
      <c r="D38" s="144"/>
      <c r="E38" s="144">
        <v>600010686</v>
      </c>
      <c r="F38" s="144">
        <v>3123</v>
      </c>
      <c r="G38" s="168" t="s">
        <v>38</v>
      </c>
      <c r="H38" s="149"/>
      <c r="I38" s="147">
        <v>204750</v>
      </c>
      <c r="J38" s="147"/>
      <c r="K38" s="147"/>
      <c r="L38" s="147"/>
      <c r="M38" s="146">
        <f t="shared" si="0"/>
        <v>204750</v>
      </c>
      <c r="O38" s="174"/>
      <c r="P38" s="175"/>
      <c r="Q38" s="147"/>
      <c r="R38" s="175"/>
      <c r="S38" s="177"/>
      <c r="T38" s="170"/>
      <c r="U38" s="175"/>
      <c r="V38" s="177"/>
    </row>
    <row r="39" spans="1:22" s="145" customFormat="1" ht="12">
      <c r="A39" s="167">
        <v>34</v>
      </c>
      <c r="B39" s="144">
        <v>1443</v>
      </c>
      <c r="C39" s="148">
        <v>15043151</v>
      </c>
      <c r="D39" s="144"/>
      <c r="E39" s="144">
        <v>600170918</v>
      </c>
      <c r="F39" s="144">
        <v>3123</v>
      </c>
      <c r="G39" s="168" t="s">
        <v>39</v>
      </c>
      <c r="H39" s="149"/>
      <c r="I39" s="147">
        <v>38025</v>
      </c>
      <c r="J39" s="147"/>
      <c r="K39" s="147"/>
      <c r="L39" s="147"/>
      <c r="M39" s="146">
        <f t="shared" si="0"/>
        <v>38025</v>
      </c>
      <c r="O39" s="174"/>
      <c r="P39" s="175"/>
      <c r="Q39" s="147"/>
      <c r="R39" s="175"/>
      <c r="S39" s="177"/>
      <c r="T39" s="170"/>
      <c r="U39" s="175"/>
      <c r="V39" s="177"/>
    </row>
    <row r="40" spans="1:22" s="145" customFormat="1" ht="12">
      <c r="A40" s="167">
        <v>35</v>
      </c>
      <c r="B40" s="144">
        <v>1448</v>
      </c>
      <c r="C40" s="148">
        <v>82554</v>
      </c>
      <c r="D40" s="144"/>
      <c r="E40" s="144">
        <v>600010678</v>
      </c>
      <c r="F40" s="144">
        <v>3123</v>
      </c>
      <c r="G40" s="168" t="s">
        <v>40</v>
      </c>
      <c r="H40" s="149"/>
      <c r="I40" s="147">
        <v>175825</v>
      </c>
      <c r="J40" s="147"/>
      <c r="K40" s="147"/>
      <c r="L40" s="147"/>
      <c r="M40" s="146">
        <f t="shared" si="0"/>
        <v>175825</v>
      </c>
      <c r="O40" s="174"/>
      <c r="P40" s="175"/>
      <c r="Q40" s="147"/>
      <c r="R40" s="175"/>
      <c r="S40" s="177"/>
      <c r="T40" s="170"/>
      <c r="U40" s="175"/>
      <c r="V40" s="177"/>
    </row>
    <row r="41" spans="1:22" s="145" customFormat="1" ht="12">
      <c r="A41" s="167">
        <v>36</v>
      </c>
      <c r="B41" s="144">
        <v>1450</v>
      </c>
      <c r="C41" s="148">
        <v>46746862</v>
      </c>
      <c r="D41" s="144"/>
      <c r="E41" s="144">
        <v>600023460</v>
      </c>
      <c r="F41" s="144">
        <v>3124</v>
      </c>
      <c r="G41" s="168" t="s">
        <v>41</v>
      </c>
      <c r="H41" s="149"/>
      <c r="I41" s="147">
        <v>307450</v>
      </c>
      <c r="J41" s="147"/>
      <c r="K41" s="147"/>
      <c r="L41" s="147"/>
      <c r="M41" s="146">
        <f t="shared" si="0"/>
        <v>307450</v>
      </c>
      <c r="O41" s="174"/>
      <c r="P41" s="175"/>
      <c r="Q41" s="147"/>
      <c r="R41" s="175"/>
      <c r="S41" s="177"/>
      <c r="T41" s="170"/>
      <c r="U41" s="175"/>
      <c r="V41" s="177"/>
    </row>
    <row r="42" spans="1:22" s="145" customFormat="1" ht="12">
      <c r="A42" s="167">
        <v>37</v>
      </c>
      <c r="B42" s="144">
        <v>1452</v>
      </c>
      <c r="C42" s="148">
        <v>75129507</v>
      </c>
      <c r="D42" s="144"/>
      <c r="E42" s="144">
        <v>691000093</v>
      </c>
      <c r="F42" s="144">
        <v>3122</v>
      </c>
      <c r="G42" s="168" t="s">
        <v>42</v>
      </c>
      <c r="H42" s="149"/>
      <c r="I42" s="147">
        <v>48425</v>
      </c>
      <c r="J42" s="147"/>
      <c r="K42" s="147"/>
      <c r="L42" s="147"/>
      <c r="M42" s="146">
        <f t="shared" si="0"/>
        <v>48425</v>
      </c>
      <c r="O42" s="174"/>
      <c r="P42" s="175"/>
      <c r="Q42" s="147"/>
      <c r="R42" s="175"/>
      <c r="S42" s="177"/>
      <c r="T42" s="170"/>
      <c r="U42" s="175"/>
      <c r="V42" s="177"/>
    </row>
    <row r="43" spans="1:22" s="145" customFormat="1" ht="12">
      <c r="A43" s="167">
        <v>38</v>
      </c>
      <c r="B43" s="144">
        <v>1455</v>
      </c>
      <c r="C43" s="148">
        <v>46748059</v>
      </c>
      <c r="D43" s="144"/>
      <c r="E43" s="144">
        <v>600023401</v>
      </c>
      <c r="F43" s="144">
        <v>3114</v>
      </c>
      <c r="G43" s="168" t="s">
        <v>43</v>
      </c>
      <c r="H43" s="149"/>
      <c r="I43" s="147">
        <v>49075</v>
      </c>
      <c r="J43" s="147"/>
      <c r="K43" s="147"/>
      <c r="L43" s="147"/>
      <c r="M43" s="146">
        <f t="shared" si="0"/>
        <v>49075</v>
      </c>
      <c r="O43" s="174"/>
      <c r="P43" s="175"/>
      <c r="Q43" s="147"/>
      <c r="R43" s="175"/>
      <c r="S43" s="177"/>
      <c r="T43" s="170"/>
      <c r="U43" s="175"/>
      <c r="V43" s="177"/>
    </row>
    <row r="44" spans="1:22" s="145" customFormat="1" ht="12">
      <c r="A44" s="167">
        <v>39</v>
      </c>
      <c r="B44" s="144">
        <v>1456</v>
      </c>
      <c r="C44" s="148">
        <v>46749799</v>
      </c>
      <c r="D44" s="144"/>
      <c r="E44" s="144">
        <v>600023427</v>
      </c>
      <c r="F44" s="144">
        <v>3114</v>
      </c>
      <c r="G44" s="168" t="s">
        <v>44</v>
      </c>
      <c r="H44" s="149"/>
      <c r="I44" s="147">
        <v>150475</v>
      </c>
      <c r="J44" s="147"/>
      <c r="K44" s="147"/>
      <c r="L44" s="147"/>
      <c r="M44" s="146">
        <f t="shared" si="0"/>
        <v>150475</v>
      </c>
      <c r="O44" s="174"/>
      <c r="P44" s="175"/>
      <c r="Q44" s="147"/>
      <c r="R44" s="175"/>
      <c r="S44" s="177"/>
      <c r="T44" s="170"/>
      <c r="U44" s="175"/>
      <c r="V44" s="177"/>
    </row>
    <row r="45" spans="1:22" s="145" customFormat="1" ht="12">
      <c r="A45" s="167">
        <v>40</v>
      </c>
      <c r="B45" s="144">
        <v>1457</v>
      </c>
      <c r="C45" s="148">
        <v>60254190</v>
      </c>
      <c r="D45" s="144"/>
      <c r="E45" s="144">
        <v>600023389</v>
      </c>
      <c r="F45" s="144">
        <v>3114</v>
      </c>
      <c r="G45" s="168" t="s">
        <v>45</v>
      </c>
      <c r="H45" s="149"/>
      <c r="I45" s="147">
        <v>3250</v>
      </c>
      <c r="J45" s="147"/>
      <c r="K45" s="147"/>
      <c r="L45" s="147"/>
      <c r="M45" s="146">
        <f t="shared" si="0"/>
        <v>3250</v>
      </c>
      <c r="O45" s="174"/>
      <c r="P45" s="175"/>
      <c r="Q45" s="147"/>
      <c r="R45" s="175"/>
      <c r="S45" s="177"/>
      <c r="T45" s="170"/>
      <c r="U45" s="175"/>
      <c r="V45" s="177"/>
    </row>
    <row r="46" spans="1:22" s="145" customFormat="1" ht="12">
      <c r="A46" s="167">
        <v>41</v>
      </c>
      <c r="B46" s="144">
        <v>1459</v>
      </c>
      <c r="C46" s="148">
        <v>70842922</v>
      </c>
      <c r="D46" s="144"/>
      <c r="E46" s="144">
        <v>600023133</v>
      </c>
      <c r="F46" s="144">
        <v>3114</v>
      </c>
      <c r="G46" s="168" t="s">
        <v>46</v>
      </c>
      <c r="H46" s="149"/>
      <c r="I46" s="147"/>
      <c r="J46" s="147"/>
      <c r="K46" s="147"/>
      <c r="L46" s="147"/>
      <c r="M46" s="146">
        <f t="shared" si="0"/>
        <v>0</v>
      </c>
      <c r="O46" s="174"/>
      <c r="P46" s="175"/>
      <c r="Q46" s="147"/>
      <c r="R46" s="175"/>
      <c r="S46" s="177"/>
      <c r="T46" s="170"/>
      <c r="U46" s="175"/>
      <c r="V46" s="177"/>
    </row>
    <row r="47" spans="1:22" s="145" customFormat="1" ht="12">
      <c r="A47" s="167">
        <v>42</v>
      </c>
      <c r="B47" s="144">
        <v>1460</v>
      </c>
      <c r="C47" s="148">
        <v>70972826</v>
      </c>
      <c r="D47" s="144"/>
      <c r="E47" s="144">
        <v>600171523</v>
      </c>
      <c r="F47" s="144">
        <v>3114</v>
      </c>
      <c r="G47" s="168" t="s">
        <v>47</v>
      </c>
      <c r="H47" s="149"/>
      <c r="I47" s="147"/>
      <c r="J47" s="147"/>
      <c r="K47" s="147"/>
      <c r="L47" s="147"/>
      <c r="M47" s="146">
        <f t="shared" si="0"/>
        <v>0</v>
      </c>
      <c r="O47" s="174"/>
      <c r="P47" s="175"/>
      <c r="Q47" s="147"/>
      <c r="R47" s="175"/>
      <c r="S47" s="177"/>
      <c r="T47" s="170">
        <v>125592</v>
      </c>
      <c r="U47" s="175" t="s">
        <v>201</v>
      </c>
      <c r="V47" s="177">
        <v>44601</v>
      </c>
    </row>
    <row r="48" spans="1:22" s="145" customFormat="1" ht="12">
      <c r="A48" s="167">
        <v>43</v>
      </c>
      <c r="B48" s="144">
        <v>1462</v>
      </c>
      <c r="C48" s="148">
        <v>60254301</v>
      </c>
      <c r="D48" s="144"/>
      <c r="E48" s="144">
        <v>600023320</v>
      </c>
      <c r="F48" s="144">
        <v>3114</v>
      </c>
      <c r="G48" s="168" t="s">
        <v>48</v>
      </c>
      <c r="H48" s="149"/>
      <c r="I48" s="147">
        <v>3250</v>
      </c>
      <c r="J48" s="147"/>
      <c r="K48" s="147"/>
      <c r="L48" s="147"/>
      <c r="M48" s="146">
        <f t="shared" si="0"/>
        <v>3250</v>
      </c>
      <c r="O48" s="174"/>
      <c r="P48" s="175"/>
      <c r="Q48" s="147"/>
      <c r="R48" s="175"/>
      <c r="S48" s="177"/>
      <c r="T48" s="170"/>
      <c r="U48" s="175"/>
      <c r="V48" s="177"/>
    </row>
    <row r="49" spans="1:22" s="145" customFormat="1" ht="12">
      <c r="A49" s="167">
        <v>44</v>
      </c>
      <c r="B49" s="144">
        <v>1463</v>
      </c>
      <c r="C49" s="148">
        <v>60254238</v>
      </c>
      <c r="D49" s="144"/>
      <c r="E49" s="144">
        <v>600023354</v>
      </c>
      <c r="F49" s="144">
        <v>3114</v>
      </c>
      <c r="G49" s="168" t="s">
        <v>49</v>
      </c>
      <c r="H49" s="149"/>
      <c r="I49" s="147">
        <v>3250</v>
      </c>
      <c r="J49" s="147"/>
      <c r="K49" s="147"/>
      <c r="L49" s="147"/>
      <c r="M49" s="146">
        <f t="shared" si="0"/>
        <v>3250</v>
      </c>
      <c r="O49" s="174"/>
      <c r="P49" s="175"/>
      <c r="Q49" s="147"/>
      <c r="R49" s="175"/>
      <c r="S49" s="177"/>
      <c r="T49" s="170"/>
      <c r="U49" s="175"/>
      <c r="V49" s="177"/>
    </row>
    <row r="50" spans="1:22" s="145" customFormat="1" ht="12">
      <c r="A50" s="167">
        <v>45</v>
      </c>
      <c r="B50" s="144">
        <v>1468</v>
      </c>
      <c r="C50" s="148">
        <v>70839921</v>
      </c>
      <c r="D50" s="144"/>
      <c r="E50" s="144">
        <v>600099504</v>
      </c>
      <c r="F50" s="144">
        <v>3114</v>
      </c>
      <c r="G50" s="168" t="s">
        <v>50</v>
      </c>
      <c r="H50" s="149"/>
      <c r="I50" s="147">
        <v>11375</v>
      </c>
      <c r="J50" s="147"/>
      <c r="K50" s="147"/>
      <c r="L50" s="147"/>
      <c r="M50" s="146">
        <f t="shared" si="0"/>
        <v>11375</v>
      </c>
      <c r="O50" s="174"/>
      <c r="P50" s="175"/>
      <c r="Q50" s="147"/>
      <c r="R50" s="175"/>
      <c r="S50" s="177"/>
      <c r="T50" s="170"/>
      <c r="U50" s="175"/>
      <c r="V50" s="177"/>
    </row>
    <row r="51" spans="1:22" s="145" customFormat="1" ht="12">
      <c r="A51" s="167">
        <v>46</v>
      </c>
      <c r="B51" s="144">
        <v>1469</v>
      </c>
      <c r="C51" s="148">
        <v>70839999</v>
      </c>
      <c r="D51" s="144"/>
      <c r="E51" s="144">
        <v>600024342</v>
      </c>
      <c r="F51" s="144">
        <v>3114</v>
      </c>
      <c r="G51" s="168" t="s">
        <v>51</v>
      </c>
      <c r="H51" s="149"/>
      <c r="I51" s="147">
        <v>17550</v>
      </c>
      <c r="J51" s="147"/>
      <c r="K51" s="147"/>
      <c r="L51" s="147"/>
      <c r="M51" s="146">
        <f t="shared" si="0"/>
        <v>17550</v>
      </c>
      <c r="O51" s="174"/>
      <c r="P51" s="175"/>
      <c r="Q51" s="147"/>
      <c r="R51" s="175"/>
      <c r="S51" s="177"/>
      <c r="T51" s="170"/>
      <c r="U51" s="175"/>
      <c r="V51" s="177"/>
    </row>
    <row r="52" spans="1:22" s="145" customFormat="1" ht="12">
      <c r="A52" s="167">
        <v>47</v>
      </c>
      <c r="B52" s="144">
        <v>1470</v>
      </c>
      <c r="C52" s="148">
        <v>49864360</v>
      </c>
      <c r="D52" s="144"/>
      <c r="E52" s="144">
        <v>600028828</v>
      </c>
      <c r="F52" s="144">
        <v>3133</v>
      </c>
      <c r="G52" s="168" t="s">
        <v>52</v>
      </c>
      <c r="H52" s="149"/>
      <c r="I52" s="147"/>
      <c r="J52" s="147"/>
      <c r="K52" s="147"/>
      <c r="L52" s="147"/>
      <c r="M52" s="146">
        <f t="shared" si="0"/>
        <v>0</v>
      </c>
      <c r="O52" s="174"/>
      <c r="P52" s="175"/>
      <c r="Q52" s="147"/>
      <c r="R52" s="175"/>
      <c r="S52" s="177"/>
      <c r="T52" s="170"/>
      <c r="U52" s="175"/>
      <c r="V52" s="177"/>
    </row>
    <row r="53" spans="1:22" s="145" customFormat="1" ht="12">
      <c r="A53" s="167">
        <v>48</v>
      </c>
      <c r="B53" s="144">
        <v>1471</v>
      </c>
      <c r="C53" s="148">
        <v>49864351</v>
      </c>
      <c r="D53" s="144"/>
      <c r="E53" s="144">
        <v>600028836</v>
      </c>
      <c r="F53" s="144">
        <v>3133</v>
      </c>
      <c r="G53" s="168" t="s">
        <v>53</v>
      </c>
      <c r="H53" s="149"/>
      <c r="I53" s="147"/>
      <c r="J53" s="147"/>
      <c r="K53" s="147"/>
      <c r="L53" s="147"/>
      <c r="M53" s="146">
        <f t="shared" si="0"/>
        <v>0</v>
      </c>
      <c r="O53" s="174"/>
      <c r="P53" s="175"/>
      <c r="Q53" s="147"/>
      <c r="R53" s="175"/>
      <c r="S53" s="177"/>
      <c r="T53" s="170"/>
      <c r="U53" s="175"/>
      <c r="V53" s="177"/>
    </row>
    <row r="54" spans="1:22" s="145" customFormat="1" ht="12">
      <c r="A54" s="167">
        <v>49</v>
      </c>
      <c r="B54" s="144">
        <v>1472</v>
      </c>
      <c r="C54" s="148">
        <v>70226458</v>
      </c>
      <c r="D54" s="144"/>
      <c r="E54" s="144">
        <v>610400681</v>
      </c>
      <c r="F54" s="144">
        <v>3133</v>
      </c>
      <c r="G54" s="168" t="s">
        <v>54</v>
      </c>
      <c r="H54" s="149"/>
      <c r="I54" s="147"/>
      <c r="J54" s="147"/>
      <c r="K54" s="147"/>
      <c r="L54" s="147"/>
      <c r="M54" s="146">
        <f t="shared" si="0"/>
        <v>0</v>
      </c>
      <c r="O54" s="174"/>
      <c r="P54" s="175"/>
      <c r="Q54" s="147"/>
      <c r="R54" s="175"/>
      <c r="S54" s="177"/>
      <c r="T54" s="170"/>
      <c r="U54" s="175"/>
      <c r="V54" s="177"/>
    </row>
    <row r="55" spans="1:22" s="145" customFormat="1" ht="12">
      <c r="A55" s="167">
        <v>50</v>
      </c>
      <c r="B55" s="144">
        <v>1473</v>
      </c>
      <c r="C55" s="148">
        <v>63778181</v>
      </c>
      <c r="D55" s="144"/>
      <c r="E55" s="144">
        <v>600023141</v>
      </c>
      <c r="F55" s="144">
        <v>3133</v>
      </c>
      <c r="G55" s="168" t="s">
        <v>55</v>
      </c>
      <c r="H55" s="149"/>
      <c r="I55" s="147"/>
      <c r="J55" s="147"/>
      <c r="K55" s="147"/>
      <c r="L55" s="147"/>
      <c r="M55" s="146">
        <f t="shared" si="0"/>
        <v>0</v>
      </c>
      <c r="O55" s="174"/>
      <c r="P55" s="175"/>
      <c r="Q55" s="147"/>
      <c r="R55" s="175"/>
      <c r="S55" s="177"/>
      <c r="T55" s="170"/>
      <c r="U55" s="175"/>
      <c r="V55" s="177"/>
    </row>
    <row r="56" spans="1:22" s="145" customFormat="1" ht="12">
      <c r="A56" s="167">
        <v>51</v>
      </c>
      <c r="B56" s="144">
        <v>1474</v>
      </c>
      <c r="C56" s="148">
        <v>60252774</v>
      </c>
      <c r="D56" s="144"/>
      <c r="E56" s="144">
        <v>600029107</v>
      </c>
      <c r="F56" s="144">
        <v>3133</v>
      </c>
      <c r="G56" s="168" t="s">
        <v>56</v>
      </c>
      <c r="H56" s="149"/>
      <c r="I56" s="147"/>
      <c r="J56" s="147"/>
      <c r="K56" s="147"/>
      <c r="L56" s="147"/>
      <c r="M56" s="146">
        <f t="shared" si="0"/>
        <v>0</v>
      </c>
      <c r="O56" s="174"/>
      <c r="P56" s="175"/>
      <c r="Q56" s="147"/>
      <c r="R56" s="175"/>
      <c r="S56" s="177"/>
      <c r="T56" s="170"/>
      <c r="U56" s="175"/>
      <c r="V56" s="177"/>
    </row>
    <row r="57" spans="1:22" s="145" customFormat="1" ht="12">
      <c r="A57" s="167">
        <v>52</v>
      </c>
      <c r="B57" s="144">
        <v>1475</v>
      </c>
      <c r="C57" s="148">
        <v>46748105</v>
      </c>
      <c r="D57" s="144"/>
      <c r="E57" s="144">
        <v>600029166</v>
      </c>
      <c r="F57" s="144">
        <v>3133</v>
      </c>
      <c r="G57" s="168" t="s">
        <v>57</v>
      </c>
      <c r="H57" s="149"/>
      <c r="I57" s="147"/>
      <c r="J57" s="147"/>
      <c r="K57" s="147"/>
      <c r="L57" s="147"/>
      <c r="M57" s="146">
        <f t="shared" si="0"/>
        <v>0</v>
      </c>
      <c r="O57" s="174"/>
      <c r="P57" s="175"/>
      <c r="Q57" s="147"/>
      <c r="R57" s="175"/>
      <c r="S57" s="177"/>
      <c r="T57" s="170"/>
      <c r="U57" s="175"/>
      <c r="V57" s="177"/>
    </row>
    <row r="58" spans="1:22" s="145" customFormat="1" ht="12">
      <c r="A58" s="167">
        <v>53</v>
      </c>
      <c r="B58" s="144">
        <v>1476</v>
      </c>
      <c r="C58" s="148">
        <v>855006</v>
      </c>
      <c r="D58" s="144"/>
      <c r="E58" s="144">
        <v>600029808</v>
      </c>
      <c r="F58" s="144">
        <v>3133</v>
      </c>
      <c r="G58" s="168" t="s">
        <v>58</v>
      </c>
      <c r="H58" s="149"/>
      <c r="I58" s="147"/>
      <c r="J58" s="147"/>
      <c r="K58" s="147"/>
      <c r="L58" s="147"/>
      <c r="M58" s="146">
        <f t="shared" si="0"/>
        <v>0</v>
      </c>
      <c r="O58" s="174"/>
      <c r="P58" s="175"/>
      <c r="Q58" s="147"/>
      <c r="R58" s="175"/>
      <c r="S58" s="177"/>
      <c r="T58" s="170"/>
      <c r="U58" s="175"/>
      <c r="V58" s="177"/>
    </row>
    <row r="59" spans="1:22" s="145" customFormat="1" ht="12">
      <c r="A59" s="167">
        <v>54</v>
      </c>
      <c r="B59" s="144">
        <v>1491</v>
      </c>
      <c r="C59" s="148">
        <v>70948801</v>
      </c>
      <c r="D59" s="144"/>
      <c r="E59" s="144">
        <v>600033392</v>
      </c>
      <c r="F59" s="144">
        <v>3146</v>
      </c>
      <c r="G59" s="168" t="s">
        <v>59</v>
      </c>
      <c r="H59" s="149"/>
      <c r="I59" s="147"/>
      <c r="J59" s="147"/>
      <c r="K59" s="147"/>
      <c r="L59" s="147"/>
      <c r="M59" s="146">
        <f t="shared" si="0"/>
        <v>0</v>
      </c>
      <c r="O59" s="174"/>
      <c r="P59" s="175"/>
      <c r="Q59" s="147"/>
      <c r="R59" s="175"/>
      <c r="S59" s="177"/>
      <c r="T59" s="170"/>
      <c r="U59" s="175"/>
      <c r="V59" s="177"/>
    </row>
    <row r="60" spans="1:22" s="145" customFormat="1" ht="12">
      <c r="A60" s="167">
        <v>55</v>
      </c>
      <c r="B60" s="144">
        <v>1492</v>
      </c>
      <c r="C60" s="148">
        <v>70948798</v>
      </c>
      <c r="D60" s="144"/>
      <c r="E60" s="144">
        <v>600033511</v>
      </c>
      <c r="F60" s="144">
        <v>3146</v>
      </c>
      <c r="G60" s="168" t="s">
        <v>60</v>
      </c>
      <c r="H60" s="149"/>
      <c r="I60" s="147"/>
      <c r="J60" s="147"/>
      <c r="K60" s="147"/>
      <c r="L60" s="147"/>
      <c r="M60" s="146">
        <f t="shared" si="0"/>
        <v>0</v>
      </c>
      <c r="O60" s="174"/>
      <c r="P60" s="175"/>
      <c r="Q60" s="147"/>
      <c r="R60" s="175"/>
      <c r="S60" s="177"/>
      <c r="T60" s="170"/>
      <c r="U60" s="175"/>
      <c r="V60" s="177"/>
    </row>
    <row r="61" spans="1:22" s="145" customFormat="1" ht="12">
      <c r="A61" s="167">
        <v>56</v>
      </c>
      <c r="B61" s="144">
        <v>1493</v>
      </c>
      <c r="C61" s="148">
        <v>70848211</v>
      </c>
      <c r="D61" s="144"/>
      <c r="E61" s="144">
        <v>600033597</v>
      </c>
      <c r="F61" s="144">
        <v>3146</v>
      </c>
      <c r="G61" s="168" t="s">
        <v>61</v>
      </c>
      <c r="H61" s="149"/>
      <c r="I61" s="147"/>
      <c r="J61" s="147"/>
      <c r="K61" s="147"/>
      <c r="L61" s="147"/>
      <c r="M61" s="146">
        <f t="shared" si="0"/>
        <v>0</v>
      </c>
      <c r="O61" s="174"/>
      <c r="P61" s="175"/>
      <c r="Q61" s="147"/>
      <c r="R61" s="175"/>
      <c r="S61" s="177"/>
      <c r="T61" s="170"/>
      <c r="U61" s="175"/>
      <c r="V61" s="177"/>
    </row>
    <row r="62" spans="1:22" s="145" customFormat="1" ht="12">
      <c r="A62" s="167">
        <v>57</v>
      </c>
      <c r="B62" s="144">
        <v>1494</v>
      </c>
      <c r="C62" s="148">
        <v>70948810</v>
      </c>
      <c r="D62" s="144"/>
      <c r="E62" s="144">
        <v>600034062</v>
      </c>
      <c r="F62" s="144">
        <v>3146</v>
      </c>
      <c r="G62" s="168" t="s">
        <v>62</v>
      </c>
      <c r="H62" s="149"/>
      <c r="I62" s="147"/>
      <c r="J62" s="147"/>
      <c r="K62" s="147"/>
      <c r="L62" s="147"/>
      <c r="M62" s="146">
        <f t="shared" si="0"/>
        <v>0</v>
      </c>
      <c r="O62" s="174"/>
      <c r="P62" s="175"/>
      <c r="Q62" s="147"/>
      <c r="R62" s="175"/>
      <c r="S62" s="177"/>
      <c r="T62" s="170"/>
      <c r="U62" s="175"/>
      <c r="V62" s="177"/>
    </row>
    <row r="63" spans="1:22" s="145" customFormat="1" ht="12">
      <c r="A63" s="167">
        <v>58</v>
      </c>
      <c r="B63" s="144">
        <v>1498</v>
      </c>
      <c r="C63" s="144">
        <v>8729590</v>
      </c>
      <c r="D63" s="144"/>
      <c r="E63" s="144">
        <v>691013861</v>
      </c>
      <c r="F63" s="144">
        <v>3146</v>
      </c>
      <c r="G63" s="168" t="s">
        <v>63</v>
      </c>
      <c r="H63" s="149"/>
      <c r="I63" s="147"/>
      <c r="J63" s="147"/>
      <c r="K63" s="147"/>
      <c r="L63" s="147"/>
      <c r="M63" s="146">
        <f t="shared" si="0"/>
        <v>0</v>
      </c>
      <c r="O63" s="174"/>
      <c r="P63" s="175"/>
      <c r="Q63" s="147"/>
      <c r="R63" s="175"/>
      <c r="S63" s="177"/>
      <c r="T63" s="170"/>
      <c r="U63" s="175"/>
      <c r="V63" s="177"/>
    </row>
    <row r="64" spans="1:22" s="154" customFormat="1" ht="12">
      <c r="A64" s="165" t="s">
        <v>64</v>
      </c>
      <c r="B64" s="138"/>
      <c r="C64" s="150"/>
      <c r="D64" s="150"/>
      <c r="E64" s="150"/>
      <c r="F64" s="150"/>
      <c r="G64" s="166"/>
      <c r="H64" s="151">
        <f t="shared" ref="H64:M64" si="1">SUM(H6:H63)</f>
        <v>0</v>
      </c>
      <c r="I64" s="152">
        <f t="shared" si="1"/>
        <v>3057600</v>
      </c>
      <c r="J64" s="152">
        <f t="shared" si="1"/>
        <v>0</v>
      </c>
      <c r="K64" s="152">
        <f t="shared" si="1"/>
        <v>0</v>
      </c>
      <c r="L64" s="152">
        <f t="shared" si="1"/>
        <v>0</v>
      </c>
      <c r="M64" s="153">
        <f t="shared" si="1"/>
        <v>3057600</v>
      </c>
      <c r="O64" s="151">
        <f t="shared" ref="O64:T64" si="2">SUM(O6:O63)</f>
        <v>0</v>
      </c>
      <c r="P64" s="152">
        <f t="shared" si="2"/>
        <v>0</v>
      </c>
      <c r="Q64" s="152">
        <f t="shared" ref="Q64" si="3">SUM(Q6:Q63)</f>
        <v>0</v>
      </c>
      <c r="R64" s="152"/>
      <c r="S64" s="152"/>
      <c r="T64" s="151">
        <f t="shared" si="2"/>
        <v>205272</v>
      </c>
      <c r="U64" s="152"/>
      <c r="V64" s="155"/>
    </row>
  </sheetData>
  <mergeCells count="25">
    <mergeCell ref="O2:V2"/>
    <mergeCell ref="G2:G5"/>
    <mergeCell ref="A2:A5"/>
    <mergeCell ref="B2:B5"/>
    <mergeCell ref="C2:C5"/>
    <mergeCell ref="F2:F5"/>
    <mergeCell ref="D2:D5"/>
    <mergeCell ref="E2:E5"/>
    <mergeCell ref="O4:O5"/>
    <mergeCell ref="P4:P5"/>
    <mergeCell ref="O3:S3"/>
    <mergeCell ref="V4:V5"/>
    <mergeCell ref="T4:T5"/>
    <mergeCell ref="R4:R5"/>
    <mergeCell ref="Q4:Q5"/>
    <mergeCell ref="S4:S5"/>
    <mergeCell ref="U4:U5"/>
    <mergeCell ref="T3:V3"/>
    <mergeCell ref="H2:M2"/>
    <mergeCell ref="H3:M3"/>
    <mergeCell ref="H4:I4"/>
    <mergeCell ref="J4:J5"/>
    <mergeCell ref="K4:K5"/>
    <mergeCell ref="L4:L5"/>
    <mergeCell ref="M4:M5"/>
  </mergeCells>
  <conditionalFormatting sqref="C6:C64">
    <cfRule type="duplicateValues" dxfId="1" priority="8"/>
  </conditionalFormatting>
  <conditionalFormatting sqref="C2">
    <cfRule type="duplicateValues" dxfId="0" priority="4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3D35-F3D4-4571-BD1F-A993C52919AA}">
  <dimension ref="A1:L191"/>
  <sheetViews>
    <sheetView workbookViewId="0">
      <selection activeCell="O18" sqref="O18"/>
    </sheetView>
  </sheetViews>
  <sheetFormatPr defaultRowHeight="1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>
      <c r="A1" s="230" t="s">
        <v>258</v>
      </c>
      <c r="B1" s="231"/>
      <c r="C1" s="232"/>
      <c r="D1" s="233"/>
      <c r="E1" s="233"/>
      <c r="F1" s="233"/>
      <c r="G1" s="234" t="s">
        <v>259</v>
      </c>
      <c r="H1" s="234"/>
      <c r="I1" s="234"/>
      <c r="J1" s="234"/>
      <c r="K1" s="234"/>
      <c r="L1" s="234"/>
    </row>
    <row r="2" spans="1:12">
      <c r="A2" s="235"/>
      <c r="B2" s="235"/>
      <c r="C2" s="235"/>
      <c r="D2" s="236"/>
      <c r="E2" s="236"/>
      <c r="F2" s="236"/>
      <c r="G2" s="234"/>
      <c r="H2" s="234"/>
      <c r="I2" s="234"/>
      <c r="J2" s="234"/>
      <c r="K2" s="234"/>
      <c r="L2" s="234"/>
    </row>
    <row r="3" spans="1:12">
      <c r="A3" s="237"/>
      <c r="B3" s="235"/>
      <c r="C3" s="235"/>
      <c r="D3" s="233"/>
      <c r="E3" s="238"/>
      <c r="F3" s="238"/>
      <c r="G3" s="239" t="s">
        <v>260</v>
      </c>
      <c r="H3" s="240" t="s">
        <v>261</v>
      </c>
      <c r="I3" s="240"/>
      <c r="J3" s="240"/>
      <c r="K3" s="240"/>
      <c r="L3" s="240"/>
    </row>
    <row r="4" spans="1:12" ht="45">
      <c r="A4" s="241" t="s">
        <v>262</v>
      </c>
      <c r="B4" s="241" t="s">
        <v>5</v>
      </c>
      <c r="C4" s="241" t="s">
        <v>263</v>
      </c>
      <c r="D4" s="241" t="s">
        <v>72</v>
      </c>
      <c r="E4" s="242" t="s">
        <v>264</v>
      </c>
      <c r="F4" s="242" t="s">
        <v>265</v>
      </c>
      <c r="G4" s="239"/>
      <c r="H4" s="243" t="s">
        <v>190</v>
      </c>
      <c r="I4" s="243" t="s">
        <v>191</v>
      </c>
      <c r="J4" s="243" t="s">
        <v>266</v>
      </c>
      <c r="K4" s="243" t="s">
        <v>185</v>
      </c>
      <c r="L4" s="243" t="s">
        <v>186</v>
      </c>
    </row>
    <row r="5" spans="1:12">
      <c r="A5" s="244" t="s">
        <v>267</v>
      </c>
      <c r="B5" s="244" t="s">
        <v>268</v>
      </c>
      <c r="C5" s="244" t="s">
        <v>269</v>
      </c>
      <c r="D5" s="244" t="s">
        <v>72</v>
      </c>
      <c r="E5" s="244" t="s">
        <v>270</v>
      </c>
      <c r="F5" s="244" t="s">
        <v>270</v>
      </c>
      <c r="G5" s="245" t="s">
        <v>260</v>
      </c>
      <c r="H5" s="245" t="s">
        <v>271</v>
      </c>
      <c r="I5" s="245" t="s">
        <v>272</v>
      </c>
      <c r="J5" s="245" t="s">
        <v>273</v>
      </c>
      <c r="K5" s="245" t="s">
        <v>274</v>
      </c>
      <c r="L5" s="245" t="s">
        <v>275</v>
      </c>
    </row>
    <row r="6" spans="1:12">
      <c r="A6" s="94">
        <v>1401</v>
      </c>
      <c r="B6" s="94">
        <v>600009998</v>
      </c>
      <c r="C6" s="94" t="s">
        <v>229</v>
      </c>
      <c r="D6" s="225">
        <v>3121</v>
      </c>
      <c r="E6" s="225" t="s">
        <v>276</v>
      </c>
      <c r="F6" s="225" t="s">
        <v>277</v>
      </c>
      <c r="G6" s="222">
        <v>9450831</v>
      </c>
      <c r="H6" s="222">
        <v>6833486</v>
      </c>
      <c r="I6" s="222">
        <v>12837</v>
      </c>
      <c r="J6" s="222">
        <v>2314058</v>
      </c>
      <c r="K6" s="222">
        <v>136670</v>
      </c>
      <c r="L6" s="222">
        <v>153780</v>
      </c>
    </row>
    <row r="7" spans="1:12">
      <c r="A7" s="94">
        <v>1401</v>
      </c>
      <c r="B7" s="94">
        <v>600009998</v>
      </c>
      <c r="C7" s="94" t="s">
        <v>229</v>
      </c>
      <c r="D7" s="225">
        <v>3141</v>
      </c>
      <c r="E7" s="225" t="s">
        <v>278</v>
      </c>
      <c r="F7" s="225" t="s">
        <v>279</v>
      </c>
      <c r="G7" s="222">
        <v>266517</v>
      </c>
      <c r="H7" s="222">
        <v>193179</v>
      </c>
      <c r="I7" s="222">
        <v>0</v>
      </c>
      <c r="J7" s="222">
        <v>65294</v>
      </c>
      <c r="K7" s="222">
        <v>3864</v>
      </c>
      <c r="L7" s="222">
        <v>4180</v>
      </c>
    </row>
    <row r="8" spans="1:12">
      <c r="A8" s="226"/>
      <c r="B8" s="226"/>
      <c r="C8" s="227" t="s">
        <v>229</v>
      </c>
      <c r="D8" s="228"/>
      <c r="E8" s="228"/>
      <c r="F8" s="228"/>
      <c r="G8" s="223">
        <v>9717348</v>
      </c>
      <c r="H8" s="223">
        <v>7026665</v>
      </c>
      <c r="I8" s="223">
        <v>12837</v>
      </c>
      <c r="J8" s="223">
        <v>2379352</v>
      </c>
      <c r="K8" s="223">
        <v>140534</v>
      </c>
      <c r="L8" s="223">
        <v>157960</v>
      </c>
    </row>
    <row r="9" spans="1:12">
      <c r="A9" s="94">
        <v>1402</v>
      </c>
      <c r="B9" s="94">
        <v>600010007</v>
      </c>
      <c r="C9" s="94" t="s">
        <v>230</v>
      </c>
      <c r="D9" s="225">
        <v>3121</v>
      </c>
      <c r="E9" s="225" t="s">
        <v>276</v>
      </c>
      <c r="F9" s="225" t="s">
        <v>277</v>
      </c>
      <c r="G9" s="222">
        <v>3736301</v>
      </c>
      <c r="H9" s="222">
        <v>2704126</v>
      </c>
      <c r="I9" s="222">
        <v>3699</v>
      </c>
      <c r="J9" s="222">
        <v>915245</v>
      </c>
      <c r="K9" s="222">
        <v>54082</v>
      </c>
      <c r="L9" s="222">
        <v>59149</v>
      </c>
    </row>
    <row r="10" spans="1:12">
      <c r="A10" s="94">
        <v>1402</v>
      </c>
      <c r="B10" s="94">
        <v>600010007</v>
      </c>
      <c r="C10" s="94" t="s">
        <v>230</v>
      </c>
      <c r="D10" s="225">
        <v>3141</v>
      </c>
      <c r="E10" s="225" t="s">
        <v>278</v>
      </c>
      <c r="F10" s="225" t="s">
        <v>279</v>
      </c>
      <c r="G10" s="222">
        <v>317433</v>
      </c>
      <c r="H10" s="222">
        <v>231857</v>
      </c>
      <c r="I10" s="222">
        <v>0</v>
      </c>
      <c r="J10" s="222">
        <v>78368</v>
      </c>
      <c r="K10" s="222">
        <v>4637</v>
      </c>
      <c r="L10" s="222">
        <v>2571</v>
      </c>
    </row>
    <row r="11" spans="1:12">
      <c r="A11" s="226"/>
      <c r="B11" s="226"/>
      <c r="C11" s="227" t="s">
        <v>230</v>
      </c>
      <c r="D11" s="228"/>
      <c r="E11" s="228"/>
      <c r="F11" s="228"/>
      <c r="G11" s="223">
        <v>4053734</v>
      </c>
      <c r="H11" s="223">
        <v>2935983</v>
      </c>
      <c r="I11" s="223">
        <v>3699</v>
      </c>
      <c r="J11" s="223">
        <v>993613</v>
      </c>
      <c r="K11" s="223">
        <v>58719</v>
      </c>
      <c r="L11" s="223">
        <v>61720</v>
      </c>
    </row>
    <row r="12" spans="1:12">
      <c r="A12" s="94">
        <v>1403</v>
      </c>
      <c r="B12" s="94">
        <v>600010449</v>
      </c>
      <c r="C12" s="94" t="s">
        <v>231</v>
      </c>
      <c r="D12" s="225">
        <v>3121</v>
      </c>
      <c r="E12" s="225" t="s">
        <v>276</v>
      </c>
      <c r="F12" s="225" t="s">
        <v>277</v>
      </c>
      <c r="G12" s="222">
        <v>5150419</v>
      </c>
      <c r="H12" s="222">
        <v>3712445</v>
      </c>
      <c r="I12" s="222">
        <v>26361</v>
      </c>
      <c r="J12" s="222">
        <v>1263717</v>
      </c>
      <c r="K12" s="222">
        <v>74250</v>
      </c>
      <c r="L12" s="222">
        <v>73646</v>
      </c>
    </row>
    <row r="13" spans="1:12">
      <c r="A13" s="226"/>
      <c r="B13" s="226"/>
      <c r="C13" s="227" t="s">
        <v>231</v>
      </c>
      <c r="D13" s="228"/>
      <c r="E13" s="228"/>
      <c r="F13" s="228"/>
      <c r="G13" s="223">
        <v>5150419</v>
      </c>
      <c r="H13" s="223">
        <v>3712445</v>
      </c>
      <c r="I13" s="223">
        <v>26361</v>
      </c>
      <c r="J13" s="223">
        <v>1263717</v>
      </c>
      <c r="K13" s="223">
        <v>74250</v>
      </c>
      <c r="L13" s="223">
        <v>73646</v>
      </c>
    </row>
    <row r="14" spans="1:12">
      <c r="A14" s="94">
        <v>1404</v>
      </c>
      <c r="B14" s="94">
        <v>600010414</v>
      </c>
      <c r="C14" s="94" t="s">
        <v>280</v>
      </c>
      <c r="D14" s="225">
        <v>3121</v>
      </c>
      <c r="E14" s="225" t="s">
        <v>276</v>
      </c>
      <c r="F14" s="225" t="s">
        <v>277</v>
      </c>
      <c r="G14" s="222">
        <v>4574415</v>
      </c>
      <c r="H14" s="222">
        <v>3308557</v>
      </c>
      <c r="I14" s="222">
        <v>7296</v>
      </c>
      <c r="J14" s="222">
        <v>1120757</v>
      </c>
      <c r="K14" s="222">
        <v>66172</v>
      </c>
      <c r="L14" s="222">
        <v>71633</v>
      </c>
    </row>
    <row r="15" spans="1:12">
      <c r="A15" s="226"/>
      <c r="B15" s="226"/>
      <c r="C15" s="227" t="s">
        <v>280</v>
      </c>
      <c r="D15" s="228"/>
      <c r="E15" s="228"/>
      <c r="F15" s="228"/>
      <c r="G15" s="223">
        <v>4574415</v>
      </c>
      <c r="H15" s="223">
        <v>3308557</v>
      </c>
      <c r="I15" s="223">
        <v>7296</v>
      </c>
      <c r="J15" s="223">
        <v>1120757</v>
      </c>
      <c r="K15" s="223">
        <v>66172</v>
      </c>
      <c r="L15" s="223">
        <v>71633</v>
      </c>
    </row>
    <row r="16" spans="1:12">
      <c r="A16" s="94">
        <v>1405</v>
      </c>
      <c r="B16" s="94">
        <v>600010554</v>
      </c>
      <c r="C16" s="94" t="s">
        <v>232</v>
      </c>
      <c r="D16" s="225">
        <v>3121</v>
      </c>
      <c r="E16" s="225" t="s">
        <v>276</v>
      </c>
      <c r="F16" s="225" t="s">
        <v>277</v>
      </c>
      <c r="G16" s="222">
        <v>12710936</v>
      </c>
      <c r="H16" s="222">
        <v>9158206</v>
      </c>
      <c r="I16" s="222">
        <v>50526</v>
      </c>
      <c r="J16" s="222">
        <v>3112552</v>
      </c>
      <c r="K16" s="222">
        <v>183165</v>
      </c>
      <c r="L16" s="222">
        <v>206487</v>
      </c>
    </row>
    <row r="17" spans="1:12">
      <c r="A17" s="226"/>
      <c r="B17" s="226"/>
      <c r="C17" s="227" t="s">
        <v>232</v>
      </c>
      <c r="D17" s="228"/>
      <c r="E17" s="228"/>
      <c r="F17" s="228"/>
      <c r="G17" s="223">
        <v>12710936</v>
      </c>
      <c r="H17" s="223">
        <v>9158206</v>
      </c>
      <c r="I17" s="223">
        <v>50526</v>
      </c>
      <c r="J17" s="223">
        <v>3112552</v>
      </c>
      <c r="K17" s="223">
        <v>183165</v>
      </c>
      <c r="L17" s="223">
        <v>206487</v>
      </c>
    </row>
    <row r="18" spans="1:12">
      <c r="A18" s="94">
        <v>1406</v>
      </c>
      <c r="B18" s="94">
        <v>600010511</v>
      </c>
      <c r="C18" s="94" t="s">
        <v>233</v>
      </c>
      <c r="D18" s="225">
        <v>3121</v>
      </c>
      <c r="E18" s="225" t="s">
        <v>276</v>
      </c>
      <c r="F18" s="225" t="s">
        <v>277</v>
      </c>
      <c r="G18" s="222">
        <v>4577610</v>
      </c>
      <c r="H18" s="222">
        <v>3293455</v>
      </c>
      <c r="I18" s="222">
        <v>22395</v>
      </c>
      <c r="J18" s="222">
        <v>1120758</v>
      </c>
      <c r="K18" s="222">
        <v>65868</v>
      </c>
      <c r="L18" s="222">
        <v>75134</v>
      </c>
    </row>
    <row r="19" spans="1:12">
      <c r="A19" s="226"/>
      <c r="B19" s="226"/>
      <c r="C19" s="227" t="s">
        <v>233</v>
      </c>
      <c r="D19" s="228"/>
      <c r="E19" s="228"/>
      <c r="F19" s="228"/>
      <c r="G19" s="223">
        <v>4577610</v>
      </c>
      <c r="H19" s="223">
        <v>3293455</v>
      </c>
      <c r="I19" s="223">
        <v>22395</v>
      </c>
      <c r="J19" s="223">
        <v>1120758</v>
      </c>
      <c r="K19" s="223">
        <v>65868</v>
      </c>
      <c r="L19" s="223">
        <v>75134</v>
      </c>
    </row>
    <row r="20" spans="1:12">
      <c r="A20" s="94">
        <v>1407</v>
      </c>
      <c r="B20" s="94">
        <v>600012654</v>
      </c>
      <c r="C20" s="94" t="s">
        <v>234</v>
      </c>
      <c r="D20" s="225">
        <v>3121</v>
      </c>
      <c r="E20" s="225" t="s">
        <v>276</v>
      </c>
      <c r="F20" s="225" t="s">
        <v>277</v>
      </c>
      <c r="G20" s="222">
        <v>5976436</v>
      </c>
      <c r="H20" s="222">
        <v>4326156</v>
      </c>
      <c r="I20" s="222">
        <v>5169</v>
      </c>
      <c r="J20" s="222">
        <v>1463987</v>
      </c>
      <c r="K20" s="222">
        <v>86524</v>
      </c>
      <c r="L20" s="222">
        <v>94600</v>
      </c>
    </row>
    <row r="21" spans="1:12">
      <c r="A21" s="94">
        <v>1407</v>
      </c>
      <c r="B21" s="94">
        <v>600012654</v>
      </c>
      <c r="C21" s="94" t="s">
        <v>234</v>
      </c>
      <c r="D21" s="225">
        <v>3141</v>
      </c>
      <c r="E21" s="225" t="s">
        <v>278</v>
      </c>
      <c r="F21" s="225" t="s">
        <v>279</v>
      </c>
      <c r="G21" s="222">
        <v>925258</v>
      </c>
      <c r="H21" s="222">
        <v>675346</v>
      </c>
      <c r="I21" s="222">
        <v>0</v>
      </c>
      <c r="J21" s="222">
        <v>228266</v>
      </c>
      <c r="K21" s="222">
        <v>13507</v>
      </c>
      <c r="L21" s="222">
        <v>8139</v>
      </c>
    </row>
    <row r="22" spans="1:12">
      <c r="A22" s="226"/>
      <c r="B22" s="226"/>
      <c r="C22" s="227" t="s">
        <v>234</v>
      </c>
      <c r="D22" s="228"/>
      <c r="E22" s="228"/>
      <c r="F22" s="228"/>
      <c r="G22" s="223">
        <v>6901694</v>
      </c>
      <c r="H22" s="223">
        <v>5001502</v>
      </c>
      <c r="I22" s="223">
        <v>5169</v>
      </c>
      <c r="J22" s="223">
        <v>1692253</v>
      </c>
      <c r="K22" s="223">
        <v>100031</v>
      </c>
      <c r="L22" s="223">
        <v>102739</v>
      </c>
    </row>
    <row r="23" spans="1:12">
      <c r="A23" s="94">
        <v>1408</v>
      </c>
      <c r="B23" s="94">
        <v>600012638</v>
      </c>
      <c r="C23" s="94" t="s">
        <v>235</v>
      </c>
      <c r="D23" s="225">
        <v>3121</v>
      </c>
      <c r="E23" s="225" t="s">
        <v>276</v>
      </c>
      <c r="F23" s="225" t="s">
        <v>277</v>
      </c>
      <c r="G23" s="222">
        <v>7363682</v>
      </c>
      <c r="H23" s="222">
        <v>5309948</v>
      </c>
      <c r="I23" s="222">
        <v>27579</v>
      </c>
      <c r="J23" s="222">
        <v>1804083</v>
      </c>
      <c r="K23" s="222">
        <v>106198</v>
      </c>
      <c r="L23" s="222">
        <v>115874</v>
      </c>
    </row>
    <row r="24" spans="1:12">
      <c r="A24" s="94">
        <v>1408</v>
      </c>
      <c r="B24" s="94">
        <v>600012638</v>
      </c>
      <c r="C24" s="94" t="s">
        <v>235</v>
      </c>
      <c r="D24" s="225">
        <v>3141</v>
      </c>
      <c r="E24" s="225" t="s">
        <v>278</v>
      </c>
      <c r="F24" s="225" t="s">
        <v>279</v>
      </c>
      <c r="G24" s="222">
        <v>520456</v>
      </c>
      <c r="H24" s="222">
        <v>379774</v>
      </c>
      <c r="I24" s="222">
        <v>0</v>
      </c>
      <c r="J24" s="222">
        <v>128363</v>
      </c>
      <c r="K24" s="222">
        <v>7596</v>
      </c>
      <c r="L24" s="222">
        <v>4723</v>
      </c>
    </row>
    <row r="25" spans="1:12">
      <c r="A25" s="226"/>
      <c r="B25" s="226"/>
      <c r="C25" s="227" t="s">
        <v>235</v>
      </c>
      <c r="D25" s="228"/>
      <c r="E25" s="228"/>
      <c r="F25" s="228"/>
      <c r="G25" s="223">
        <v>7884138</v>
      </c>
      <c r="H25" s="223">
        <v>5689722</v>
      </c>
      <c r="I25" s="223">
        <v>27579</v>
      </c>
      <c r="J25" s="223">
        <v>1932446</v>
      </c>
      <c r="K25" s="223">
        <v>113794</v>
      </c>
      <c r="L25" s="223">
        <v>120597</v>
      </c>
    </row>
    <row r="26" spans="1:12">
      <c r="A26" s="94">
        <v>1409</v>
      </c>
      <c r="B26" s="94">
        <v>600171744</v>
      </c>
      <c r="C26" s="94" t="s">
        <v>231</v>
      </c>
      <c r="D26" s="225">
        <v>3121</v>
      </c>
      <c r="E26" s="225" t="s">
        <v>276</v>
      </c>
      <c r="F26" s="225" t="s">
        <v>277</v>
      </c>
      <c r="G26" s="222">
        <v>11779413</v>
      </c>
      <c r="H26" s="222">
        <v>8473585</v>
      </c>
      <c r="I26" s="222">
        <v>93234</v>
      </c>
      <c r="J26" s="222">
        <v>2895585</v>
      </c>
      <c r="K26" s="222">
        <v>169471</v>
      </c>
      <c r="L26" s="222">
        <v>147538</v>
      </c>
    </row>
    <row r="27" spans="1:12">
      <c r="A27" s="226"/>
      <c r="B27" s="226"/>
      <c r="C27" s="227" t="s">
        <v>231</v>
      </c>
      <c r="D27" s="228"/>
      <c r="E27" s="228"/>
      <c r="F27" s="228"/>
      <c r="G27" s="223">
        <v>11779413</v>
      </c>
      <c r="H27" s="223">
        <v>8473585</v>
      </c>
      <c r="I27" s="223">
        <v>93234</v>
      </c>
      <c r="J27" s="223">
        <v>2895585</v>
      </c>
      <c r="K27" s="223">
        <v>169471</v>
      </c>
      <c r="L27" s="223">
        <v>147538</v>
      </c>
    </row>
    <row r="28" spans="1:12">
      <c r="A28" s="94">
        <v>1410</v>
      </c>
      <c r="B28" s="94">
        <v>600171752</v>
      </c>
      <c r="C28" s="94" t="s">
        <v>281</v>
      </c>
      <c r="D28" s="225">
        <v>3121</v>
      </c>
      <c r="E28" s="225" t="s">
        <v>276</v>
      </c>
      <c r="F28" s="225" t="s">
        <v>277</v>
      </c>
      <c r="G28" s="222">
        <v>9540844</v>
      </c>
      <c r="H28" s="222">
        <v>6911087</v>
      </c>
      <c r="I28" s="222">
        <v>27390</v>
      </c>
      <c r="J28" s="222">
        <v>2345204</v>
      </c>
      <c r="K28" s="222">
        <v>138221</v>
      </c>
      <c r="L28" s="222">
        <v>118942</v>
      </c>
    </row>
    <row r="29" spans="1:12">
      <c r="A29" s="94">
        <v>1410</v>
      </c>
      <c r="B29" s="94">
        <v>600171752</v>
      </c>
      <c r="C29" s="94" t="s">
        <v>281</v>
      </c>
      <c r="D29" s="225">
        <v>3147</v>
      </c>
      <c r="E29" s="225" t="s">
        <v>282</v>
      </c>
      <c r="F29" s="225" t="s">
        <v>279</v>
      </c>
      <c r="G29" s="222">
        <v>602765</v>
      </c>
      <c r="H29" s="222">
        <v>441285</v>
      </c>
      <c r="I29" s="222">
        <v>0</v>
      </c>
      <c r="J29" s="222">
        <v>149155</v>
      </c>
      <c r="K29" s="222">
        <v>8826</v>
      </c>
      <c r="L29" s="222">
        <v>3499</v>
      </c>
    </row>
    <row r="30" spans="1:12">
      <c r="A30" s="226"/>
      <c r="B30" s="226"/>
      <c r="C30" s="227" t="s">
        <v>281</v>
      </c>
      <c r="D30" s="228"/>
      <c r="E30" s="228"/>
      <c r="F30" s="228"/>
      <c r="G30" s="223">
        <v>10143609</v>
      </c>
      <c r="H30" s="223">
        <v>7352372</v>
      </c>
      <c r="I30" s="223">
        <v>27390</v>
      </c>
      <c r="J30" s="223">
        <v>2494359</v>
      </c>
      <c r="K30" s="223">
        <v>147047</v>
      </c>
      <c r="L30" s="223">
        <v>122441</v>
      </c>
    </row>
    <row r="31" spans="1:12">
      <c r="A31" s="94">
        <v>1411</v>
      </c>
      <c r="B31" s="94">
        <v>600010589</v>
      </c>
      <c r="C31" s="94" t="s">
        <v>236</v>
      </c>
      <c r="D31" s="225">
        <v>3121</v>
      </c>
      <c r="E31" s="225" t="s">
        <v>276</v>
      </c>
      <c r="F31" s="225" t="s">
        <v>277</v>
      </c>
      <c r="G31" s="222">
        <v>13581571</v>
      </c>
      <c r="H31" s="222">
        <v>9773411</v>
      </c>
      <c r="I31" s="222">
        <v>73515</v>
      </c>
      <c r="J31" s="222">
        <v>3328260</v>
      </c>
      <c r="K31" s="222">
        <v>195469</v>
      </c>
      <c r="L31" s="222">
        <v>210916</v>
      </c>
    </row>
    <row r="32" spans="1:12">
      <c r="A32" s="226"/>
      <c r="B32" s="226"/>
      <c r="C32" s="227" t="s">
        <v>236</v>
      </c>
      <c r="D32" s="229"/>
      <c r="E32" s="246"/>
      <c r="F32" s="246"/>
      <c r="G32" s="223">
        <v>13581571</v>
      </c>
      <c r="H32" s="223">
        <v>9773411</v>
      </c>
      <c r="I32" s="223">
        <v>73515</v>
      </c>
      <c r="J32" s="223">
        <v>3328260</v>
      </c>
      <c r="K32" s="223">
        <v>195469</v>
      </c>
      <c r="L32" s="223">
        <v>210916</v>
      </c>
    </row>
    <row r="33" spans="1:12">
      <c r="A33" s="94">
        <v>1412</v>
      </c>
      <c r="B33" s="94">
        <v>600010015</v>
      </c>
      <c r="C33" s="94" t="s">
        <v>237</v>
      </c>
      <c r="D33" s="225">
        <v>3122</v>
      </c>
      <c r="E33" s="225" t="s">
        <v>276</v>
      </c>
      <c r="F33" s="225" t="s">
        <v>277</v>
      </c>
      <c r="G33" s="222">
        <v>8416534</v>
      </c>
      <c r="H33" s="222">
        <v>6100702</v>
      </c>
      <c r="I33" s="222">
        <v>2811</v>
      </c>
      <c r="J33" s="222">
        <v>2062986</v>
      </c>
      <c r="K33" s="222">
        <v>122014</v>
      </c>
      <c r="L33" s="222">
        <v>128021</v>
      </c>
    </row>
    <row r="34" spans="1:12">
      <c r="A34" s="226"/>
      <c r="B34" s="226"/>
      <c r="C34" s="227" t="s">
        <v>237</v>
      </c>
      <c r="D34" s="228"/>
      <c r="E34" s="228"/>
      <c r="F34" s="228"/>
      <c r="G34" s="223">
        <v>8416534</v>
      </c>
      <c r="H34" s="223">
        <v>6100702</v>
      </c>
      <c r="I34" s="223">
        <v>2811</v>
      </c>
      <c r="J34" s="223">
        <v>2062986</v>
      </c>
      <c r="K34" s="223">
        <v>122014</v>
      </c>
      <c r="L34" s="223">
        <v>128021</v>
      </c>
    </row>
    <row r="35" spans="1:12">
      <c r="A35" s="94">
        <v>1413</v>
      </c>
      <c r="B35" s="94">
        <v>600020380</v>
      </c>
      <c r="C35" s="94" t="s">
        <v>238</v>
      </c>
      <c r="D35" s="225">
        <v>3122</v>
      </c>
      <c r="E35" s="225" t="s">
        <v>276</v>
      </c>
      <c r="F35" s="225" t="s">
        <v>277</v>
      </c>
      <c r="G35" s="222">
        <v>8621172</v>
      </c>
      <c r="H35" s="222">
        <v>6173586</v>
      </c>
      <c r="I35" s="222">
        <v>85065</v>
      </c>
      <c r="J35" s="222">
        <v>2115424</v>
      </c>
      <c r="K35" s="222">
        <v>123471</v>
      </c>
      <c r="L35" s="222">
        <v>123626</v>
      </c>
    </row>
    <row r="36" spans="1:12">
      <c r="A36" s="94">
        <v>1413</v>
      </c>
      <c r="B36" s="94">
        <v>600020380</v>
      </c>
      <c r="C36" s="94" t="s">
        <v>238</v>
      </c>
      <c r="D36" s="225">
        <v>3150</v>
      </c>
      <c r="E36" s="225" t="s">
        <v>283</v>
      </c>
      <c r="F36" s="225" t="s">
        <v>277</v>
      </c>
      <c r="G36" s="222">
        <v>427909</v>
      </c>
      <c r="H36" s="222">
        <v>298861</v>
      </c>
      <c r="I36" s="222">
        <v>11601</v>
      </c>
      <c r="J36" s="222">
        <v>104936</v>
      </c>
      <c r="K36" s="222">
        <v>5978</v>
      </c>
      <c r="L36" s="222">
        <v>6533</v>
      </c>
    </row>
    <row r="37" spans="1:12">
      <c r="A37" s="226"/>
      <c r="B37" s="226"/>
      <c r="C37" s="227" t="s">
        <v>238</v>
      </c>
      <c r="D37" s="228"/>
      <c r="E37" s="228"/>
      <c r="F37" s="228"/>
      <c r="G37" s="223">
        <v>9049081</v>
      </c>
      <c r="H37" s="223">
        <v>6472447</v>
      </c>
      <c r="I37" s="223">
        <v>96666</v>
      </c>
      <c r="J37" s="223">
        <v>2220360</v>
      </c>
      <c r="K37" s="223">
        <v>129449</v>
      </c>
      <c r="L37" s="223">
        <v>130159</v>
      </c>
    </row>
    <row r="38" spans="1:12">
      <c r="A38" s="94">
        <v>1414</v>
      </c>
      <c r="B38" s="94">
        <v>600010571</v>
      </c>
      <c r="C38" s="94" t="s">
        <v>239</v>
      </c>
      <c r="D38" s="225">
        <v>3122</v>
      </c>
      <c r="E38" s="225" t="s">
        <v>276</v>
      </c>
      <c r="F38" s="225" t="s">
        <v>277</v>
      </c>
      <c r="G38" s="222">
        <v>9555291</v>
      </c>
      <c r="H38" s="222">
        <v>6920210</v>
      </c>
      <c r="I38" s="222">
        <v>8673</v>
      </c>
      <c r="J38" s="222">
        <v>2341962</v>
      </c>
      <c r="K38" s="222">
        <v>138404</v>
      </c>
      <c r="L38" s="222">
        <v>146042</v>
      </c>
    </row>
    <row r="39" spans="1:12">
      <c r="A39" s="226"/>
      <c r="B39" s="226"/>
      <c r="C39" s="227" t="s">
        <v>239</v>
      </c>
      <c r="D39" s="228"/>
      <c r="E39" s="228"/>
      <c r="F39" s="228"/>
      <c r="G39" s="223">
        <v>9555291</v>
      </c>
      <c r="H39" s="223">
        <v>6920210</v>
      </c>
      <c r="I39" s="223">
        <v>8673</v>
      </c>
      <c r="J39" s="223">
        <v>2341962</v>
      </c>
      <c r="K39" s="223">
        <v>138404</v>
      </c>
      <c r="L39" s="223">
        <v>146042</v>
      </c>
    </row>
    <row r="40" spans="1:12">
      <c r="A40" s="94">
        <v>1418</v>
      </c>
      <c r="B40" s="94">
        <v>600010040</v>
      </c>
      <c r="C40" s="94" t="s">
        <v>240</v>
      </c>
      <c r="D40" s="225">
        <v>3122</v>
      </c>
      <c r="E40" s="225" t="s">
        <v>276</v>
      </c>
      <c r="F40" s="225" t="s">
        <v>277</v>
      </c>
      <c r="G40" s="222">
        <v>7832862</v>
      </c>
      <c r="H40" s="222">
        <v>5681672</v>
      </c>
      <c r="I40" s="222">
        <v>2931</v>
      </c>
      <c r="J40" s="222">
        <v>1921396</v>
      </c>
      <c r="K40" s="222">
        <v>113634</v>
      </c>
      <c r="L40" s="222">
        <v>113229</v>
      </c>
    </row>
    <row r="41" spans="1:12">
      <c r="A41" s="94">
        <v>1418</v>
      </c>
      <c r="B41" s="94">
        <v>600010040</v>
      </c>
      <c r="C41" s="94" t="s">
        <v>240</v>
      </c>
      <c r="D41" s="225">
        <v>3141</v>
      </c>
      <c r="E41" s="225" t="s">
        <v>278</v>
      </c>
      <c r="F41" s="225" t="s">
        <v>279</v>
      </c>
      <c r="G41" s="222">
        <v>943680</v>
      </c>
      <c r="H41" s="222">
        <v>689110</v>
      </c>
      <c r="I41" s="222">
        <v>0</v>
      </c>
      <c r="J41" s="222">
        <v>232919</v>
      </c>
      <c r="K41" s="222">
        <v>13783</v>
      </c>
      <c r="L41" s="222">
        <v>7868</v>
      </c>
    </row>
    <row r="42" spans="1:12">
      <c r="A42" s="94">
        <v>1418</v>
      </c>
      <c r="B42" s="94">
        <v>600010040</v>
      </c>
      <c r="C42" s="94" t="s">
        <v>240</v>
      </c>
      <c r="D42" s="225">
        <v>3147</v>
      </c>
      <c r="E42" s="225" t="s">
        <v>282</v>
      </c>
      <c r="F42" s="225" t="s">
        <v>279</v>
      </c>
      <c r="G42" s="222">
        <v>1087534</v>
      </c>
      <c r="H42" s="222">
        <v>795164</v>
      </c>
      <c r="I42" s="222">
        <v>0</v>
      </c>
      <c r="J42" s="222">
        <v>268765</v>
      </c>
      <c r="K42" s="222">
        <v>15904</v>
      </c>
      <c r="L42" s="222">
        <v>7701</v>
      </c>
    </row>
    <row r="43" spans="1:12">
      <c r="A43" s="226"/>
      <c r="B43" s="226"/>
      <c r="C43" s="227" t="s">
        <v>240</v>
      </c>
      <c r="D43" s="228"/>
      <c r="E43" s="228"/>
      <c r="F43" s="228"/>
      <c r="G43" s="223">
        <v>9864076</v>
      </c>
      <c r="H43" s="223">
        <v>7165946</v>
      </c>
      <c r="I43" s="223">
        <v>2931</v>
      </c>
      <c r="J43" s="223">
        <v>2423080</v>
      </c>
      <c r="K43" s="223">
        <v>143321</v>
      </c>
      <c r="L43" s="223">
        <v>128798</v>
      </c>
    </row>
    <row r="44" spans="1:12">
      <c r="A44" s="94">
        <v>1420</v>
      </c>
      <c r="B44" s="94">
        <v>600010562</v>
      </c>
      <c r="C44" s="94" t="s">
        <v>241</v>
      </c>
      <c r="D44" s="225">
        <v>3122</v>
      </c>
      <c r="E44" s="225" t="s">
        <v>276</v>
      </c>
      <c r="F44" s="225" t="s">
        <v>277</v>
      </c>
      <c r="G44" s="222">
        <v>7686942</v>
      </c>
      <c r="H44" s="222">
        <v>5542776</v>
      </c>
      <c r="I44" s="222">
        <v>39984</v>
      </c>
      <c r="J44" s="222">
        <v>1886972</v>
      </c>
      <c r="K44" s="222">
        <v>110856</v>
      </c>
      <c r="L44" s="222">
        <v>106354</v>
      </c>
    </row>
    <row r="45" spans="1:12">
      <c r="A45" s="226"/>
      <c r="B45" s="226"/>
      <c r="C45" s="227" t="s">
        <v>241</v>
      </c>
      <c r="D45" s="228"/>
      <c r="E45" s="228"/>
      <c r="F45" s="228"/>
      <c r="G45" s="223">
        <v>7686942</v>
      </c>
      <c r="H45" s="223">
        <v>5542776</v>
      </c>
      <c r="I45" s="223">
        <v>39984</v>
      </c>
      <c r="J45" s="223">
        <v>1886972</v>
      </c>
      <c r="K45" s="223">
        <v>110856</v>
      </c>
      <c r="L45" s="223">
        <v>106354</v>
      </c>
    </row>
    <row r="46" spans="1:12">
      <c r="A46" s="94">
        <v>1421</v>
      </c>
      <c r="B46" s="94">
        <v>600020398</v>
      </c>
      <c r="C46" s="94" t="s">
        <v>242</v>
      </c>
      <c r="D46" s="225">
        <v>3122</v>
      </c>
      <c r="E46" s="225" t="s">
        <v>276</v>
      </c>
      <c r="F46" s="225" t="s">
        <v>277</v>
      </c>
      <c r="G46" s="222">
        <v>16066444</v>
      </c>
      <c r="H46" s="222">
        <v>11556791</v>
      </c>
      <c r="I46" s="222">
        <v>98235</v>
      </c>
      <c r="J46" s="222">
        <v>3939398</v>
      </c>
      <c r="K46" s="222">
        <v>231136</v>
      </c>
      <c r="L46" s="222">
        <v>240884</v>
      </c>
    </row>
    <row r="47" spans="1:12">
      <c r="A47" s="94">
        <v>1421</v>
      </c>
      <c r="B47" s="94">
        <v>600020398</v>
      </c>
      <c r="C47" s="94" t="s">
        <v>242</v>
      </c>
      <c r="D47" s="225">
        <v>3150</v>
      </c>
      <c r="E47" s="225" t="s">
        <v>283</v>
      </c>
      <c r="F47" s="225" t="s">
        <v>277</v>
      </c>
      <c r="G47" s="222">
        <v>49301</v>
      </c>
      <c r="H47" s="222">
        <v>36304</v>
      </c>
      <c r="I47" s="222">
        <v>0</v>
      </c>
      <c r="J47" s="222">
        <v>12271</v>
      </c>
      <c r="K47" s="222">
        <v>726</v>
      </c>
      <c r="L47" s="222">
        <v>0</v>
      </c>
    </row>
    <row r="48" spans="1:12">
      <c r="A48" s="226"/>
      <c r="B48" s="226"/>
      <c r="C48" s="227" t="s">
        <v>242</v>
      </c>
      <c r="D48" s="228"/>
      <c r="E48" s="228"/>
      <c r="F48" s="228"/>
      <c r="G48" s="223">
        <v>16115745</v>
      </c>
      <c r="H48" s="223">
        <v>11593095</v>
      </c>
      <c r="I48" s="223">
        <v>98235</v>
      </c>
      <c r="J48" s="223">
        <v>3951669</v>
      </c>
      <c r="K48" s="223">
        <v>231862</v>
      </c>
      <c r="L48" s="223">
        <v>240884</v>
      </c>
    </row>
    <row r="49" spans="1:12">
      <c r="A49" s="94">
        <v>1422</v>
      </c>
      <c r="B49" s="94">
        <v>600010643</v>
      </c>
      <c r="C49" s="94" t="s">
        <v>243</v>
      </c>
      <c r="D49" s="225">
        <v>3122</v>
      </c>
      <c r="E49" s="225" t="s">
        <v>276</v>
      </c>
      <c r="F49" s="225" t="s">
        <v>277</v>
      </c>
      <c r="G49" s="222">
        <v>3861154</v>
      </c>
      <c r="H49" s="222">
        <v>2765704</v>
      </c>
      <c r="I49" s="222">
        <v>45126</v>
      </c>
      <c r="J49" s="222">
        <v>950061</v>
      </c>
      <c r="K49" s="222">
        <v>55314</v>
      </c>
      <c r="L49" s="222">
        <v>44949</v>
      </c>
    </row>
    <row r="50" spans="1:12">
      <c r="A50" s="226"/>
      <c r="B50" s="226"/>
      <c r="C50" s="227" t="s">
        <v>243</v>
      </c>
      <c r="D50" s="228"/>
      <c r="E50" s="228"/>
      <c r="F50" s="228"/>
      <c r="G50" s="223">
        <v>3861154</v>
      </c>
      <c r="H50" s="223">
        <v>2765704</v>
      </c>
      <c r="I50" s="223">
        <v>45126</v>
      </c>
      <c r="J50" s="223">
        <v>950061</v>
      </c>
      <c r="K50" s="223">
        <v>55314</v>
      </c>
      <c r="L50" s="223">
        <v>44949</v>
      </c>
    </row>
    <row r="51" spans="1:12">
      <c r="A51" s="94">
        <v>1424</v>
      </c>
      <c r="B51" s="94">
        <v>600020347</v>
      </c>
      <c r="C51" s="94" t="s">
        <v>244</v>
      </c>
      <c r="D51" s="225">
        <v>3122</v>
      </c>
      <c r="E51" s="225" t="s">
        <v>276</v>
      </c>
      <c r="F51" s="225" t="s">
        <v>277</v>
      </c>
      <c r="G51" s="222">
        <v>8209433</v>
      </c>
      <c r="H51" s="222">
        <v>5947670</v>
      </c>
      <c r="I51" s="222">
        <v>25017</v>
      </c>
      <c r="J51" s="222">
        <v>2018768</v>
      </c>
      <c r="K51" s="222">
        <v>118953</v>
      </c>
      <c r="L51" s="222">
        <v>99025</v>
      </c>
    </row>
    <row r="52" spans="1:12">
      <c r="A52" s="94">
        <v>1424</v>
      </c>
      <c r="B52" s="94">
        <v>600020347</v>
      </c>
      <c r="C52" s="94" t="s">
        <v>244</v>
      </c>
      <c r="D52" s="225">
        <v>3141</v>
      </c>
      <c r="E52" s="225" t="s">
        <v>278</v>
      </c>
      <c r="F52" s="225" t="s">
        <v>279</v>
      </c>
      <c r="G52" s="222">
        <v>199145</v>
      </c>
      <c r="H52" s="222">
        <v>145084</v>
      </c>
      <c r="I52" s="222">
        <v>0</v>
      </c>
      <c r="J52" s="222">
        <v>49039</v>
      </c>
      <c r="K52" s="222">
        <v>2903</v>
      </c>
      <c r="L52" s="222">
        <v>2119</v>
      </c>
    </row>
    <row r="53" spans="1:12">
      <c r="A53" s="94">
        <v>1424</v>
      </c>
      <c r="B53" s="94">
        <v>600020347</v>
      </c>
      <c r="C53" s="94" t="s">
        <v>244</v>
      </c>
      <c r="D53" s="225">
        <v>3147</v>
      </c>
      <c r="E53" s="225" t="s">
        <v>282</v>
      </c>
      <c r="F53" s="225" t="s">
        <v>279</v>
      </c>
      <c r="G53" s="222">
        <v>716093</v>
      </c>
      <c r="H53" s="222">
        <v>494449</v>
      </c>
      <c r="I53" s="222">
        <v>30000</v>
      </c>
      <c r="J53" s="222">
        <v>177263</v>
      </c>
      <c r="K53" s="222">
        <v>9890</v>
      </c>
      <c r="L53" s="222">
        <v>4491</v>
      </c>
    </row>
    <row r="54" spans="1:12">
      <c r="A54" s="226"/>
      <c r="B54" s="226"/>
      <c r="C54" s="227" t="s">
        <v>244</v>
      </c>
      <c r="D54" s="228"/>
      <c r="E54" s="228"/>
      <c r="F54" s="228"/>
      <c r="G54" s="223">
        <v>9124671</v>
      </c>
      <c r="H54" s="223">
        <v>6587203</v>
      </c>
      <c r="I54" s="223">
        <v>55017</v>
      </c>
      <c r="J54" s="223">
        <v>2245070</v>
      </c>
      <c r="K54" s="223">
        <v>131746</v>
      </c>
      <c r="L54" s="223">
        <v>105635</v>
      </c>
    </row>
    <row r="55" spans="1:12">
      <c r="A55" s="94">
        <v>1425</v>
      </c>
      <c r="B55" s="94">
        <v>600010023</v>
      </c>
      <c r="C55" s="94" t="s">
        <v>245</v>
      </c>
      <c r="D55" s="225">
        <v>3122</v>
      </c>
      <c r="E55" s="225" t="s">
        <v>276</v>
      </c>
      <c r="F55" s="225" t="s">
        <v>277</v>
      </c>
      <c r="G55" s="222">
        <v>4652978</v>
      </c>
      <c r="H55" s="222">
        <v>3382055</v>
      </c>
      <c r="I55" s="222">
        <v>18888</v>
      </c>
      <c r="J55" s="222">
        <v>1149519</v>
      </c>
      <c r="K55" s="222">
        <v>67641</v>
      </c>
      <c r="L55" s="222">
        <v>34875</v>
      </c>
    </row>
    <row r="56" spans="1:12">
      <c r="A56" s="94">
        <v>1425</v>
      </c>
      <c r="B56" s="94">
        <v>600010023</v>
      </c>
      <c r="C56" s="94" t="s">
        <v>245</v>
      </c>
      <c r="D56" s="225">
        <v>3141</v>
      </c>
      <c r="E56" s="225" t="s">
        <v>278</v>
      </c>
      <c r="F56" s="225" t="s">
        <v>279</v>
      </c>
      <c r="G56" s="222">
        <v>290443</v>
      </c>
      <c r="H56" s="222">
        <v>212699</v>
      </c>
      <c r="I56" s="222">
        <v>0</v>
      </c>
      <c r="J56" s="222">
        <v>71893</v>
      </c>
      <c r="K56" s="222">
        <v>4254</v>
      </c>
      <c r="L56" s="222">
        <v>1597</v>
      </c>
    </row>
    <row r="57" spans="1:12">
      <c r="A57" s="94">
        <v>1425</v>
      </c>
      <c r="B57" s="94">
        <v>600010023</v>
      </c>
      <c r="C57" s="94" t="s">
        <v>245</v>
      </c>
      <c r="D57" s="225">
        <v>3147</v>
      </c>
      <c r="E57" s="225" t="s">
        <v>282</v>
      </c>
      <c r="F57" s="225" t="s">
        <v>279</v>
      </c>
      <c r="G57" s="222">
        <v>745386</v>
      </c>
      <c r="H57" s="222">
        <v>540230</v>
      </c>
      <c r="I57" s="222">
        <v>5319</v>
      </c>
      <c r="J57" s="222">
        <v>184396</v>
      </c>
      <c r="K57" s="222">
        <v>10804</v>
      </c>
      <c r="L57" s="222">
        <v>4637</v>
      </c>
    </row>
    <row r="58" spans="1:12">
      <c r="A58" s="226"/>
      <c r="B58" s="226"/>
      <c r="C58" s="227" t="s">
        <v>246</v>
      </c>
      <c r="D58" s="228"/>
      <c r="E58" s="228"/>
      <c r="F58" s="228"/>
      <c r="G58" s="224">
        <v>5688807</v>
      </c>
      <c r="H58" s="224">
        <v>4134984</v>
      </c>
      <c r="I58" s="224">
        <v>24207</v>
      </c>
      <c r="J58" s="224">
        <v>1405808</v>
      </c>
      <c r="K58" s="224">
        <v>82699</v>
      </c>
      <c r="L58" s="224">
        <v>41109</v>
      </c>
    </row>
    <row r="59" spans="1:12">
      <c r="A59" s="94">
        <v>1426</v>
      </c>
      <c r="B59" s="94">
        <v>600020371</v>
      </c>
      <c r="C59" s="94" t="s">
        <v>247</v>
      </c>
      <c r="D59" s="225">
        <v>3122</v>
      </c>
      <c r="E59" s="225" t="s">
        <v>276</v>
      </c>
      <c r="F59" s="225" t="s">
        <v>277</v>
      </c>
      <c r="G59" s="222">
        <v>5612368</v>
      </c>
      <c r="H59" s="222">
        <v>4078011</v>
      </c>
      <c r="I59" s="222">
        <v>22917</v>
      </c>
      <c r="J59" s="222">
        <v>1386113</v>
      </c>
      <c r="K59" s="222">
        <v>81561</v>
      </c>
      <c r="L59" s="222">
        <v>43766</v>
      </c>
    </row>
    <row r="60" spans="1:12">
      <c r="A60" s="94">
        <v>1426</v>
      </c>
      <c r="B60" s="94">
        <v>600020371</v>
      </c>
      <c r="C60" s="94" t="s">
        <v>247</v>
      </c>
      <c r="D60" s="225">
        <v>3150</v>
      </c>
      <c r="E60" s="225" t="s">
        <v>283</v>
      </c>
      <c r="F60" s="225" t="s">
        <v>277</v>
      </c>
      <c r="G60" s="222">
        <v>394958</v>
      </c>
      <c r="H60" s="222">
        <v>287786</v>
      </c>
      <c r="I60" s="222">
        <v>2001</v>
      </c>
      <c r="J60" s="222">
        <v>97948</v>
      </c>
      <c r="K60" s="222">
        <v>5756</v>
      </c>
      <c r="L60" s="222">
        <v>1467</v>
      </c>
    </row>
    <row r="61" spans="1:12">
      <c r="A61" s="226"/>
      <c r="B61" s="226"/>
      <c r="C61" s="227" t="s">
        <v>247</v>
      </c>
      <c r="D61" s="228"/>
      <c r="E61" s="228"/>
      <c r="F61" s="228"/>
      <c r="G61" s="223">
        <v>6007326</v>
      </c>
      <c r="H61" s="223">
        <v>4365797</v>
      </c>
      <c r="I61" s="223">
        <v>24918</v>
      </c>
      <c r="J61" s="223">
        <v>1484061</v>
      </c>
      <c r="K61" s="223">
        <v>87317</v>
      </c>
      <c r="L61" s="223">
        <v>45233</v>
      </c>
    </row>
    <row r="62" spans="1:12">
      <c r="A62" s="94">
        <v>1427</v>
      </c>
      <c r="B62" s="94">
        <v>600010422</v>
      </c>
      <c r="C62" s="94" t="s">
        <v>248</v>
      </c>
      <c r="D62" s="225">
        <v>3122</v>
      </c>
      <c r="E62" s="225" t="s">
        <v>276</v>
      </c>
      <c r="F62" s="225" t="s">
        <v>277</v>
      </c>
      <c r="G62" s="222">
        <v>6408863</v>
      </c>
      <c r="H62" s="222">
        <v>4641252</v>
      </c>
      <c r="I62" s="222">
        <v>38460</v>
      </c>
      <c r="J62" s="222">
        <v>1581743</v>
      </c>
      <c r="K62" s="222">
        <v>92825</v>
      </c>
      <c r="L62" s="222">
        <v>54583</v>
      </c>
    </row>
    <row r="63" spans="1:12">
      <c r="A63" s="94">
        <v>1427</v>
      </c>
      <c r="B63" s="94">
        <v>600010422</v>
      </c>
      <c r="C63" s="94" t="s">
        <v>248</v>
      </c>
      <c r="D63" s="225">
        <v>3141</v>
      </c>
      <c r="E63" s="225" t="s">
        <v>278</v>
      </c>
      <c r="F63" s="225" t="s">
        <v>279</v>
      </c>
      <c r="G63" s="222">
        <v>164282</v>
      </c>
      <c r="H63" s="222">
        <v>119791</v>
      </c>
      <c r="I63" s="222">
        <v>0</v>
      </c>
      <c r="J63" s="222">
        <v>40490</v>
      </c>
      <c r="K63" s="222">
        <v>2395</v>
      </c>
      <c r="L63" s="222">
        <v>1606</v>
      </c>
    </row>
    <row r="64" spans="1:12">
      <c r="A64" s="94">
        <v>1427</v>
      </c>
      <c r="B64" s="94">
        <v>600010422</v>
      </c>
      <c r="C64" s="94" t="s">
        <v>248</v>
      </c>
      <c r="D64" s="225">
        <v>3147</v>
      </c>
      <c r="E64" s="225" t="s">
        <v>282</v>
      </c>
      <c r="F64" s="225" t="s">
        <v>279</v>
      </c>
      <c r="G64" s="222">
        <v>804470</v>
      </c>
      <c r="H64" s="222">
        <v>543551</v>
      </c>
      <c r="I64" s="222">
        <v>45999</v>
      </c>
      <c r="J64" s="222">
        <v>199269</v>
      </c>
      <c r="K64" s="222">
        <v>10872</v>
      </c>
      <c r="L64" s="222">
        <v>4779</v>
      </c>
    </row>
    <row r="65" spans="1:12">
      <c r="A65" s="226"/>
      <c r="B65" s="226"/>
      <c r="C65" s="227" t="s">
        <v>248</v>
      </c>
      <c r="D65" s="228"/>
      <c r="E65" s="228"/>
      <c r="F65" s="228"/>
      <c r="G65" s="223">
        <v>7377615</v>
      </c>
      <c r="H65" s="223">
        <v>5304594</v>
      </c>
      <c r="I65" s="223">
        <v>84459</v>
      </c>
      <c r="J65" s="223">
        <v>1821502</v>
      </c>
      <c r="K65" s="223">
        <v>106092</v>
      </c>
      <c r="L65" s="223">
        <v>60968</v>
      </c>
    </row>
    <row r="66" spans="1:12">
      <c r="A66" s="94">
        <v>1428</v>
      </c>
      <c r="B66" s="94">
        <v>600012646</v>
      </c>
      <c r="C66" s="94" t="s">
        <v>249</v>
      </c>
      <c r="D66" s="225">
        <v>3122</v>
      </c>
      <c r="E66" s="225" t="s">
        <v>276</v>
      </c>
      <c r="F66" s="225" t="s">
        <v>277</v>
      </c>
      <c r="G66" s="222">
        <v>6537586</v>
      </c>
      <c r="H66" s="222">
        <v>4678644</v>
      </c>
      <c r="I66" s="222">
        <v>94008</v>
      </c>
      <c r="J66" s="222">
        <v>1613156</v>
      </c>
      <c r="K66" s="222">
        <v>93574</v>
      </c>
      <c r="L66" s="222">
        <v>58204</v>
      </c>
    </row>
    <row r="67" spans="1:12">
      <c r="A67" s="94">
        <v>1428</v>
      </c>
      <c r="B67" s="94">
        <v>600012646</v>
      </c>
      <c r="C67" s="94" t="s">
        <v>249</v>
      </c>
      <c r="D67" s="225">
        <v>3147</v>
      </c>
      <c r="E67" s="225" t="s">
        <v>282</v>
      </c>
      <c r="F67" s="225" t="s">
        <v>279</v>
      </c>
      <c r="G67" s="222">
        <v>714806</v>
      </c>
      <c r="H67" s="222">
        <v>522083</v>
      </c>
      <c r="I67" s="222">
        <v>1056</v>
      </c>
      <c r="J67" s="222">
        <v>176820</v>
      </c>
      <c r="K67" s="222">
        <v>10443</v>
      </c>
      <c r="L67" s="222">
        <v>4404</v>
      </c>
    </row>
    <row r="68" spans="1:12">
      <c r="A68" s="94">
        <v>1428</v>
      </c>
      <c r="B68" s="94">
        <v>600012646</v>
      </c>
      <c r="C68" s="94" t="s">
        <v>249</v>
      </c>
      <c r="D68" s="225">
        <v>3150</v>
      </c>
      <c r="E68" s="225" t="s">
        <v>283</v>
      </c>
      <c r="F68" s="225" t="s">
        <v>277</v>
      </c>
      <c r="G68" s="222">
        <v>192029</v>
      </c>
      <c r="H68" s="222">
        <v>119758</v>
      </c>
      <c r="I68" s="222">
        <v>21075</v>
      </c>
      <c r="J68" s="222">
        <v>47602</v>
      </c>
      <c r="K68" s="222">
        <v>2394</v>
      </c>
      <c r="L68" s="222">
        <v>1200</v>
      </c>
    </row>
    <row r="69" spans="1:12">
      <c r="A69" s="226"/>
      <c r="B69" s="226"/>
      <c r="C69" s="227" t="s">
        <v>249</v>
      </c>
      <c r="D69" s="228"/>
      <c r="E69" s="228"/>
      <c r="F69" s="228"/>
      <c r="G69" s="223">
        <v>7444421</v>
      </c>
      <c r="H69" s="223">
        <v>5320485</v>
      </c>
      <c r="I69" s="223">
        <v>116139</v>
      </c>
      <c r="J69" s="223">
        <v>1837578</v>
      </c>
      <c r="K69" s="223">
        <v>106411</v>
      </c>
      <c r="L69" s="223">
        <v>63808</v>
      </c>
    </row>
    <row r="70" spans="1:12">
      <c r="A70" s="94">
        <v>1429</v>
      </c>
      <c r="B70" s="94">
        <v>600019713</v>
      </c>
      <c r="C70" s="94" t="s">
        <v>250</v>
      </c>
      <c r="D70" s="225">
        <v>3122</v>
      </c>
      <c r="E70" s="225" t="s">
        <v>276</v>
      </c>
      <c r="F70" s="225" t="s">
        <v>277</v>
      </c>
      <c r="G70" s="222">
        <v>12535058</v>
      </c>
      <c r="H70" s="222">
        <v>9009349</v>
      </c>
      <c r="I70" s="222">
        <v>119991</v>
      </c>
      <c r="J70" s="222">
        <v>3085718</v>
      </c>
      <c r="K70" s="222">
        <v>180188</v>
      </c>
      <c r="L70" s="222">
        <v>139812</v>
      </c>
    </row>
    <row r="71" spans="1:12">
      <c r="A71" s="94">
        <v>1429</v>
      </c>
      <c r="B71" s="94">
        <v>600019713</v>
      </c>
      <c r="C71" s="94" t="s">
        <v>250</v>
      </c>
      <c r="D71" s="225">
        <v>3150</v>
      </c>
      <c r="E71" s="225" t="s">
        <v>283</v>
      </c>
      <c r="F71" s="225" t="s">
        <v>277</v>
      </c>
      <c r="G71" s="222">
        <v>507530</v>
      </c>
      <c r="H71" s="222">
        <v>268484</v>
      </c>
      <c r="I71" s="222">
        <v>103734</v>
      </c>
      <c r="J71" s="222">
        <v>125810</v>
      </c>
      <c r="K71" s="222">
        <v>5369</v>
      </c>
      <c r="L71" s="222">
        <v>4133</v>
      </c>
    </row>
    <row r="72" spans="1:12">
      <c r="A72" s="226"/>
      <c r="B72" s="226"/>
      <c r="C72" s="227" t="s">
        <v>250</v>
      </c>
      <c r="D72" s="228"/>
      <c r="E72" s="228"/>
      <c r="F72" s="228"/>
      <c r="G72" s="223">
        <v>13042588</v>
      </c>
      <c r="H72" s="223">
        <v>9277833</v>
      </c>
      <c r="I72" s="223">
        <v>223725</v>
      </c>
      <c r="J72" s="223">
        <v>3211528</v>
      </c>
      <c r="K72" s="223">
        <v>185557</v>
      </c>
      <c r="L72" s="223">
        <v>143945</v>
      </c>
    </row>
    <row r="73" spans="1:12">
      <c r="A73" s="94">
        <v>1430</v>
      </c>
      <c r="B73" s="94">
        <v>600019802</v>
      </c>
      <c r="C73" s="94" t="s">
        <v>251</v>
      </c>
      <c r="D73" s="225">
        <v>3122</v>
      </c>
      <c r="E73" s="225" t="s">
        <v>276</v>
      </c>
      <c r="F73" s="225" t="s">
        <v>277</v>
      </c>
      <c r="G73" s="222">
        <v>8389627</v>
      </c>
      <c r="H73" s="222">
        <v>6007256</v>
      </c>
      <c r="I73" s="222">
        <v>96696</v>
      </c>
      <c r="J73" s="222">
        <v>2063136</v>
      </c>
      <c r="K73" s="222">
        <v>120144</v>
      </c>
      <c r="L73" s="222">
        <v>102395</v>
      </c>
    </row>
    <row r="74" spans="1:12">
      <c r="A74" s="94">
        <v>1430</v>
      </c>
      <c r="B74" s="94">
        <v>600019802</v>
      </c>
      <c r="C74" s="94" t="s">
        <v>251</v>
      </c>
      <c r="D74" s="225">
        <v>3141</v>
      </c>
      <c r="E74" s="225" t="s">
        <v>278</v>
      </c>
      <c r="F74" s="225" t="s">
        <v>279</v>
      </c>
      <c r="G74" s="222">
        <v>224098</v>
      </c>
      <c r="H74" s="222">
        <v>163314</v>
      </c>
      <c r="I74" s="222">
        <v>0</v>
      </c>
      <c r="J74" s="222">
        <v>55201</v>
      </c>
      <c r="K74" s="222">
        <v>3266</v>
      </c>
      <c r="L74" s="222">
        <v>2317</v>
      </c>
    </row>
    <row r="75" spans="1:12">
      <c r="A75" s="94">
        <v>1430</v>
      </c>
      <c r="B75" s="94">
        <v>600019802</v>
      </c>
      <c r="C75" s="94" t="s">
        <v>251</v>
      </c>
      <c r="D75" s="225">
        <v>3147</v>
      </c>
      <c r="E75" s="225" t="s">
        <v>282</v>
      </c>
      <c r="F75" s="225" t="s">
        <v>279</v>
      </c>
      <c r="G75" s="222">
        <v>1291632</v>
      </c>
      <c r="H75" s="222">
        <v>943667</v>
      </c>
      <c r="I75" s="222">
        <v>336</v>
      </c>
      <c r="J75" s="222">
        <v>319073</v>
      </c>
      <c r="K75" s="222">
        <v>18873</v>
      </c>
      <c r="L75" s="222">
        <v>9683</v>
      </c>
    </row>
    <row r="76" spans="1:12">
      <c r="A76" s="226"/>
      <c r="B76" s="226"/>
      <c r="C76" s="227" t="s">
        <v>251</v>
      </c>
      <c r="D76" s="228"/>
      <c r="E76" s="228"/>
      <c r="F76" s="228"/>
      <c r="G76" s="223">
        <v>9905357</v>
      </c>
      <c r="H76" s="223">
        <v>7114237</v>
      </c>
      <c r="I76" s="223">
        <v>97032</v>
      </c>
      <c r="J76" s="223">
        <v>2437410</v>
      </c>
      <c r="K76" s="223">
        <v>142283</v>
      </c>
      <c r="L76" s="223">
        <v>114395</v>
      </c>
    </row>
    <row r="77" spans="1:12">
      <c r="A77" s="94">
        <v>1432</v>
      </c>
      <c r="B77" s="94">
        <v>600170594</v>
      </c>
      <c r="C77" s="94" t="s">
        <v>252</v>
      </c>
      <c r="D77" s="225">
        <v>3111</v>
      </c>
      <c r="E77" s="225" t="s">
        <v>284</v>
      </c>
      <c r="F77" s="225" t="s">
        <v>277</v>
      </c>
      <c r="G77" s="222">
        <v>137482</v>
      </c>
      <c r="H77" s="222">
        <v>100036</v>
      </c>
      <c r="I77" s="222">
        <v>0</v>
      </c>
      <c r="J77" s="222">
        <v>33812</v>
      </c>
      <c r="K77" s="222">
        <v>2001</v>
      </c>
      <c r="L77" s="222">
        <v>1633</v>
      </c>
    </row>
    <row r="78" spans="1:12">
      <c r="A78" s="94">
        <v>1432</v>
      </c>
      <c r="B78" s="94">
        <v>600170594</v>
      </c>
      <c r="C78" s="94" t="s">
        <v>252</v>
      </c>
      <c r="D78" s="225">
        <v>3123</v>
      </c>
      <c r="E78" s="225" t="s">
        <v>276</v>
      </c>
      <c r="F78" s="225" t="s">
        <v>277</v>
      </c>
      <c r="G78" s="222">
        <v>14324064</v>
      </c>
      <c r="H78" s="222">
        <v>10127184</v>
      </c>
      <c r="I78" s="222">
        <v>37803</v>
      </c>
      <c r="J78" s="222">
        <v>3435766</v>
      </c>
      <c r="K78" s="222">
        <v>202544</v>
      </c>
      <c r="L78" s="222">
        <v>520767</v>
      </c>
    </row>
    <row r="79" spans="1:12">
      <c r="A79" s="94">
        <v>1432</v>
      </c>
      <c r="B79" s="94">
        <v>600170594</v>
      </c>
      <c r="C79" s="94" t="s">
        <v>252</v>
      </c>
      <c r="D79" s="225">
        <v>3141</v>
      </c>
      <c r="E79" s="225" t="s">
        <v>278</v>
      </c>
      <c r="F79" s="225" t="s">
        <v>279</v>
      </c>
      <c r="G79" s="222">
        <v>33979</v>
      </c>
      <c r="H79" s="222">
        <v>24867</v>
      </c>
      <c r="I79" s="222">
        <v>0</v>
      </c>
      <c r="J79" s="222">
        <v>8405</v>
      </c>
      <c r="K79" s="222">
        <v>498</v>
      </c>
      <c r="L79" s="222">
        <v>209</v>
      </c>
    </row>
    <row r="80" spans="1:12">
      <c r="A80" s="226"/>
      <c r="B80" s="226"/>
      <c r="C80" s="227" t="s">
        <v>252</v>
      </c>
      <c r="D80" s="228"/>
      <c r="E80" s="228"/>
      <c r="F80" s="228"/>
      <c r="G80" s="223">
        <v>14495525</v>
      </c>
      <c r="H80" s="223">
        <v>10252087</v>
      </c>
      <c r="I80" s="223">
        <v>37803</v>
      </c>
      <c r="J80" s="223">
        <v>3477983</v>
      </c>
      <c r="K80" s="223">
        <v>205043</v>
      </c>
      <c r="L80" s="223">
        <v>522609</v>
      </c>
    </row>
    <row r="81" spans="1:12">
      <c r="A81" s="94">
        <v>1433</v>
      </c>
      <c r="B81" s="94">
        <v>600170608</v>
      </c>
      <c r="C81" s="94" t="s">
        <v>253</v>
      </c>
      <c r="D81" s="225">
        <v>3123</v>
      </c>
      <c r="E81" s="225" t="s">
        <v>276</v>
      </c>
      <c r="F81" s="225" t="s">
        <v>277</v>
      </c>
      <c r="G81" s="222">
        <v>17457600</v>
      </c>
      <c r="H81" s="222">
        <v>12322590</v>
      </c>
      <c r="I81" s="222">
        <v>146772</v>
      </c>
      <c r="J81" s="222">
        <v>4214644</v>
      </c>
      <c r="K81" s="222">
        <v>246453</v>
      </c>
      <c r="L81" s="222">
        <v>527141</v>
      </c>
    </row>
    <row r="82" spans="1:12">
      <c r="A82" s="94">
        <v>1433</v>
      </c>
      <c r="B82" s="94">
        <v>600170608</v>
      </c>
      <c r="C82" s="94" t="s">
        <v>253</v>
      </c>
      <c r="D82" s="225">
        <v>3141</v>
      </c>
      <c r="E82" s="225" t="s">
        <v>278</v>
      </c>
      <c r="F82" s="225" t="s">
        <v>279</v>
      </c>
      <c r="G82" s="222">
        <v>1254766</v>
      </c>
      <c r="H82" s="222">
        <v>893095</v>
      </c>
      <c r="I82" s="222">
        <v>23625</v>
      </c>
      <c r="J82" s="222">
        <v>309851</v>
      </c>
      <c r="K82" s="222">
        <v>17863</v>
      </c>
      <c r="L82" s="222">
        <v>10332</v>
      </c>
    </row>
    <row r="83" spans="1:12">
      <c r="A83" s="94">
        <v>1433</v>
      </c>
      <c r="B83" s="94">
        <v>600170608</v>
      </c>
      <c r="C83" s="94" t="s">
        <v>253</v>
      </c>
      <c r="D83" s="225">
        <v>3147</v>
      </c>
      <c r="E83" s="225" t="s">
        <v>282</v>
      </c>
      <c r="F83" s="225" t="s">
        <v>279</v>
      </c>
      <c r="G83" s="222">
        <v>3979132</v>
      </c>
      <c r="H83" s="222">
        <v>2838167</v>
      </c>
      <c r="I83" s="222">
        <v>68238</v>
      </c>
      <c r="J83" s="222">
        <v>982364</v>
      </c>
      <c r="K83" s="222">
        <v>56763</v>
      </c>
      <c r="L83" s="222">
        <v>33600</v>
      </c>
    </row>
    <row r="84" spans="1:12">
      <c r="A84" s="226"/>
      <c r="B84" s="226"/>
      <c r="C84" s="227" t="s">
        <v>253</v>
      </c>
      <c r="D84" s="228"/>
      <c r="E84" s="228"/>
      <c r="F84" s="228"/>
      <c r="G84" s="223">
        <v>22691498</v>
      </c>
      <c r="H84" s="223">
        <v>16053852</v>
      </c>
      <c r="I84" s="223">
        <v>238635</v>
      </c>
      <c r="J84" s="223">
        <v>5506859</v>
      </c>
      <c r="K84" s="223">
        <v>321079</v>
      </c>
      <c r="L84" s="223">
        <v>571073</v>
      </c>
    </row>
    <row r="85" spans="1:12">
      <c r="A85" s="94">
        <v>1434</v>
      </c>
      <c r="B85" s="94">
        <v>600170896</v>
      </c>
      <c r="C85" s="94" t="s">
        <v>285</v>
      </c>
      <c r="D85" s="225">
        <v>3123</v>
      </c>
      <c r="E85" s="225" t="s">
        <v>276</v>
      </c>
      <c r="F85" s="225" t="s">
        <v>277</v>
      </c>
      <c r="G85" s="222">
        <v>9200868</v>
      </c>
      <c r="H85" s="222">
        <v>6379004</v>
      </c>
      <c r="I85" s="222">
        <v>120201</v>
      </c>
      <c r="J85" s="222">
        <v>2196731</v>
      </c>
      <c r="K85" s="222">
        <v>127581</v>
      </c>
      <c r="L85" s="222">
        <v>377351</v>
      </c>
    </row>
    <row r="86" spans="1:12">
      <c r="A86" s="94">
        <v>1434</v>
      </c>
      <c r="B86" s="94">
        <v>600170896</v>
      </c>
      <c r="C86" s="94" t="s">
        <v>285</v>
      </c>
      <c r="D86" s="225">
        <v>3141</v>
      </c>
      <c r="E86" s="225" t="s">
        <v>278</v>
      </c>
      <c r="F86" s="225" t="s">
        <v>279</v>
      </c>
      <c r="G86" s="222">
        <v>141804</v>
      </c>
      <c r="H86" s="222">
        <v>95600</v>
      </c>
      <c r="I86" s="222">
        <v>7887</v>
      </c>
      <c r="J86" s="222">
        <v>34979</v>
      </c>
      <c r="K86" s="222">
        <v>1912</v>
      </c>
      <c r="L86" s="222">
        <v>1426</v>
      </c>
    </row>
    <row r="87" spans="1:12">
      <c r="A87" s="94">
        <v>1434</v>
      </c>
      <c r="B87" s="94">
        <v>600170896</v>
      </c>
      <c r="C87" s="94" t="s">
        <v>285</v>
      </c>
      <c r="D87" s="225">
        <v>3147</v>
      </c>
      <c r="E87" s="225" t="s">
        <v>282</v>
      </c>
      <c r="F87" s="225" t="s">
        <v>279</v>
      </c>
      <c r="G87" s="222">
        <v>854064</v>
      </c>
      <c r="H87" s="222">
        <v>624746</v>
      </c>
      <c r="I87" s="222">
        <v>0</v>
      </c>
      <c r="J87" s="222">
        <v>211163</v>
      </c>
      <c r="K87" s="222">
        <v>12496</v>
      </c>
      <c r="L87" s="222">
        <v>5659</v>
      </c>
    </row>
    <row r="88" spans="1:12">
      <c r="A88" s="226"/>
      <c r="B88" s="226"/>
      <c r="C88" s="227" t="s">
        <v>285</v>
      </c>
      <c r="D88" s="228"/>
      <c r="E88" s="228"/>
      <c r="F88" s="228"/>
      <c r="G88" s="223">
        <v>10196736</v>
      </c>
      <c r="H88" s="223">
        <v>7099350</v>
      </c>
      <c r="I88" s="223">
        <v>128088</v>
      </c>
      <c r="J88" s="223">
        <v>2442873</v>
      </c>
      <c r="K88" s="223">
        <v>141989</v>
      </c>
      <c r="L88" s="223">
        <v>384436</v>
      </c>
    </row>
    <row r="89" spans="1:12">
      <c r="A89" s="94">
        <v>1436</v>
      </c>
      <c r="B89" s="94">
        <v>600170900</v>
      </c>
      <c r="C89" s="94" t="s">
        <v>254</v>
      </c>
      <c r="D89" s="225">
        <v>3123</v>
      </c>
      <c r="E89" s="225" t="s">
        <v>276</v>
      </c>
      <c r="F89" s="225" t="s">
        <v>277</v>
      </c>
      <c r="G89" s="222">
        <v>9104734</v>
      </c>
      <c r="H89" s="222">
        <v>6204107</v>
      </c>
      <c r="I89" s="222">
        <v>39360</v>
      </c>
      <c r="J89" s="222">
        <v>2110292</v>
      </c>
      <c r="K89" s="222">
        <v>124083</v>
      </c>
      <c r="L89" s="222">
        <v>626892</v>
      </c>
    </row>
    <row r="90" spans="1:12">
      <c r="A90" s="94">
        <v>1436</v>
      </c>
      <c r="B90" s="94">
        <v>600170900</v>
      </c>
      <c r="C90" s="94" t="s">
        <v>254</v>
      </c>
      <c r="D90" s="225">
        <v>3141</v>
      </c>
      <c r="E90" s="225" t="s">
        <v>278</v>
      </c>
      <c r="F90" s="225" t="s">
        <v>279</v>
      </c>
      <c r="G90" s="222">
        <v>796746</v>
      </c>
      <c r="H90" s="222">
        <v>577387</v>
      </c>
      <c r="I90" s="222">
        <v>5001</v>
      </c>
      <c r="J90" s="222">
        <v>196847</v>
      </c>
      <c r="K90" s="222">
        <v>11547</v>
      </c>
      <c r="L90" s="222">
        <v>5964</v>
      </c>
    </row>
    <row r="91" spans="1:12">
      <c r="A91" s="94">
        <v>1436</v>
      </c>
      <c r="B91" s="94">
        <v>600170900</v>
      </c>
      <c r="C91" s="94" t="s">
        <v>254</v>
      </c>
      <c r="D91" s="225">
        <v>3147</v>
      </c>
      <c r="E91" s="225" t="s">
        <v>282</v>
      </c>
      <c r="F91" s="225" t="s">
        <v>279</v>
      </c>
      <c r="G91" s="222">
        <v>1512216</v>
      </c>
      <c r="H91" s="222">
        <v>1050523</v>
      </c>
      <c r="I91" s="222">
        <v>54999</v>
      </c>
      <c r="J91" s="222">
        <v>373666</v>
      </c>
      <c r="K91" s="222">
        <v>21011</v>
      </c>
      <c r="L91" s="222">
        <v>12017</v>
      </c>
    </row>
    <row r="92" spans="1:12">
      <c r="A92" s="226"/>
      <c r="B92" s="226"/>
      <c r="C92" s="227" t="s">
        <v>254</v>
      </c>
      <c r="D92" s="228"/>
      <c r="E92" s="228"/>
      <c r="F92" s="228"/>
      <c r="G92" s="223">
        <v>11413696</v>
      </c>
      <c r="H92" s="223">
        <v>7832017</v>
      </c>
      <c r="I92" s="223">
        <v>99360</v>
      </c>
      <c r="J92" s="223">
        <v>2680805</v>
      </c>
      <c r="K92" s="223">
        <v>156641</v>
      </c>
      <c r="L92" s="223">
        <v>644873</v>
      </c>
    </row>
    <row r="93" spans="1:12">
      <c r="A93" s="94">
        <v>1437</v>
      </c>
      <c r="B93" s="94">
        <v>600010104</v>
      </c>
      <c r="C93" s="94" t="s">
        <v>286</v>
      </c>
      <c r="D93" s="225">
        <v>3123</v>
      </c>
      <c r="E93" s="225" t="s">
        <v>276</v>
      </c>
      <c r="F93" s="225" t="s">
        <v>277</v>
      </c>
      <c r="G93" s="222">
        <v>20779317</v>
      </c>
      <c r="H93" s="222">
        <v>14717618</v>
      </c>
      <c r="I93" s="222">
        <v>65502</v>
      </c>
      <c r="J93" s="222">
        <v>4996695</v>
      </c>
      <c r="K93" s="222">
        <v>294353</v>
      </c>
      <c r="L93" s="222">
        <v>705149</v>
      </c>
    </row>
    <row r="94" spans="1:12">
      <c r="A94" s="226"/>
      <c r="B94" s="226"/>
      <c r="C94" s="227" t="s">
        <v>286</v>
      </c>
      <c r="D94" s="228"/>
      <c r="E94" s="228"/>
      <c r="F94" s="228"/>
      <c r="G94" s="223">
        <v>20779317</v>
      </c>
      <c r="H94" s="223">
        <v>14717618</v>
      </c>
      <c r="I94" s="223">
        <v>65502</v>
      </c>
      <c r="J94" s="223">
        <v>4996695</v>
      </c>
      <c r="K94" s="223">
        <v>294353</v>
      </c>
      <c r="L94" s="223">
        <v>705149</v>
      </c>
    </row>
    <row r="95" spans="1:12">
      <c r="A95" s="94">
        <v>1438</v>
      </c>
      <c r="B95" s="94">
        <v>600010490</v>
      </c>
      <c r="C95" s="94" t="s">
        <v>255</v>
      </c>
      <c r="D95" s="225">
        <v>3123</v>
      </c>
      <c r="E95" s="225" t="s">
        <v>276</v>
      </c>
      <c r="F95" s="225" t="s">
        <v>277</v>
      </c>
      <c r="G95" s="222">
        <v>9693760</v>
      </c>
      <c r="H95" s="222">
        <v>6865335</v>
      </c>
      <c r="I95" s="222">
        <v>104961</v>
      </c>
      <c r="J95" s="222">
        <v>2355959</v>
      </c>
      <c r="K95" s="222">
        <v>137307</v>
      </c>
      <c r="L95" s="222">
        <v>230198</v>
      </c>
    </row>
    <row r="96" spans="1:12">
      <c r="A96" s="226"/>
      <c r="B96" s="226"/>
      <c r="C96" s="227" t="s">
        <v>255</v>
      </c>
      <c r="D96" s="228"/>
      <c r="E96" s="228"/>
      <c r="F96" s="228"/>
      <c r="G96" s="223">
        <v>9693760</v>
      </c>
      <c r="H96" s="223">
        <v>6865335</v>
      </c>
      <c r="I96" s="223">
        <v>104961</v>
      </c>
      <c r="J96" s="223">
        <v>2355959</v>
      </c>
      <c r="K96" s="223">
        <v>137307</v>
      </c>
      <c r="L96" s="223">
        <v>230198</v>
      </c>
    </row>
    <row r="97" spans="1:12">
      <c r="A97" s="94">
        <v>1440</v>
      </c>
      <c r="B97" s="94">
        <v>600010481</v>
      </c>
      <c r="C97" s="94" t="s">
        <v>256</v>
      </c>
      <c r="D97" s="225">
        <v>3123</v>
      </c>
      <c r="E97" s="225" t="s">
        <v>276</v>
      </c>
      <c r="F97" s="225" t="s">
        <v>277</v>
      </c>
      <c r="G97" s="222">
        <v>5901023</v>
      </c>
      <c r="H97" s="222">
        <v>4228465</v>
      </c>
      <c r="I97" s="222">
        <v>61050</v>
      </c>
      <c r="J97" s="222">
        <v>1449856</v>
      </c>
      <c r="K97" s="222">
        <v>84568</v>
      </c>
      <c r="L97" s="222">
        <v>77084</v>
      </c>
    </row>
    <row r="98" spans="1:12">
      <c r="A98" s="94">
        <v>1440</v>
      </c>
      <c r="B98" s="94">
        <v>600010481</v>
      </c>
      <c r="C98" s="94" t="s">
        <v>256</v>
      </c>
      <c r="D98" s="225">
        <v>3147</v>
      </c>
      <c r="E98" s="225" t="s">
        <v>282</v>
      </c>
      <c r="F98" s="225" t="s">
        <v>279</v>
      </c>
      <c r="G98" s="222">
        <v>1799906</v>
      </c>
      <c r="H98" s="222">
        <v>1314520</v>
      </c>
      <c r="I98" s="222">
        <v>0</v>
      </c>
      <c r="J98" s="222">
        <v>444307</v>
      </c>
      <c r="K98" s="222">
        <v>26290</v>
      </c>
      <c r="L98" s="222">
        <v>14789</v>
      </c>
    </row>
    <row r="99" spans="1:12">
      <c r="A99" s="226"/>
      <c r="B99" s="226"/>
      <c r="C99" s="227" t="s">
        <v>256</v>
      </c>
      <c r="D99" s="228"/>
      <c r="E99" s="228"/>
      <c r="F99" s="228"/>
      <c r="G99" s="223">
        <v>7700929</v>
      </c>
      <c r="H99" s="223">
        <v>5542985</v>
      </c>
      <c r="I99" s="223">
        <v>61050</v>
      </c>
      <c r="J99" s="223">
        <v>1894163</v>
      </c>
      <c r="K99" s="223">
        <v>110858</v>
      </c>
      <c r="L99" s="223">
        <v>91873</v>
      </c>
    </row>
    <row r="100" spans="1:12">
      <c r="A100" s="94">
        <v>1442</v>
      </c>
      <c r="B100" s="94">
        <v>600010686</v>
      </c>
      <c r="C100" s="94" t="s">
        <v>257</v>
      </c>
      <c r="D100" s="225">
        <v>3123</v>
      </c>
      <c r="E100" s="225" t="s">
        <v>276</v>
      </c>
      <c r="F100" s="225" t="s">
        <v>277</v>
      </c>
      <c r="G100" s="222">
        <v>13726129</v>
      </c>
      <c r="H100" s="222">
        <v>9930387</v>
      </c>
      <c r="I100" s="222">
        <v>25329</v>
      </c>
      <c r="J100" s="222">
        <v>3365033</v>
      </c>
      <c r="K100" s="222">
        <v>198608</v>
      </c>
      <c r="L100" s="222">
        <v>206772</v>
      </c>
    </row>
    <row r="101" spans="1:12">
      <c r="A101" s="226"/>
      <c r="B101" s="226"/>
      <c r="C101" s="227" t="s">
        <v>257</v>
      </c>
      <c r="D101" s="228"/>
      <c r="E101" s="228"/>
      <c r="F101" s="228"/>
      <c r="G101" s="223">
        <v>13726129</v>
      </c>
      <c r="H101" s="223">
        <v>9930387</v>
      </c>
      <c r="I101" s="223">
        <v>25329</v>
      </c>
      <c r="J101" s="223">
        <v>3365033</v>
      </c>
      <c r="K101" s="223">
        <v>198608</v>
      </c>
      <c r="L101" s="223">
        <v>206772</v>
      </c>
    </row>
    <row r="102" spans="1:12">
      <c r="A102" s="94">
        <v>1443</v>
      </c>
      <c r="B102" s="94">
        <v>600170918</v>
      </c>
      <c r="C102" s="94" t="s">
        <v>203</v>
      </c>
      <c r="D102" s="225">
        <v>3123</v>
      </c>
      <c r="E102" s="225" t="s">
        <v>276</v>
      </c>
      <c r="F102" s="225" t="s">
        <v>277</v>
      </c>
      <c r="G102" s="222">
        <v>5631605</v>
      </c>
      <c r="H102" s="222">
        <v>4071492</v>
      </c>
      <c r="I102" s="222">
        <v>24771</v>
      </c>
      <c r="J102" s="222">
        <v>1384538</v>
      </c>
      <c r="K102" s="222">
        <v>81429</v>
      </c>
      <c r="L102" s="222">
        <v>69375</v>
      </c>
    </row>
    <row r="103" spans="1:12">
      <c r="A103" s="94">
        <v>1443</v>
      </c>
      <c r="B103" s="94">
        <v>600170918</v>
      </c>
      <c r="C103" s="94" t="s">
        <v>203</v>
      </c>
      <c r="D103" s="225">
        <v>3141</v>
      </c>
      <c r="E103" s="225" t="s">
        <v>278</v>
      </c>
      <c r="F103" s="225" t="s">
        <v>279</v>
      </c>
      <c r="G103" s="222">
        <v>480483</v>
      </c>
      <c r="H103" s="222">
        <v>343347</v>
      </c>
      <c r="I103" s="222">
        <v>8301</v>
      </c>
      <c r="J103" s="222">
        <v>118857</v>
      </c>
      <c r="K103" s="222">
        <v>6866</v>
      </c>
      <c r="L103" s="222">
        <v>3112</v>
      </c>
    </row>
    <row r="104" spans="1:12">
      <c r="A104" s="94">
        <v>1443</v>
      </c>
      <c r="B104" s="94">
        <v>600170918</v>
      </c>
      <c r="C104" s="94" t="s">
        <v>203</v>
      </c>
      <c r="D104" s="225">
        <v>3147</v>
      </c>
      <c r="E104" s="225" t="s">
        <v>282</v>
      </c>
      <c r="F104" s="225" t="s">
        <v>279</v>
      </c>
      <c r="G104" s="222">
        <v>900025</v>
      </c>
      <c r="H104" s="222">
        <v>658312</v>
      </c>
      <c r="I104" s="222">
        <v>0</v>
      </c>
      <c r="J104" s="222">
        <v>222509</v>
      </c>
      <c r="K104" s="222">
        <v>13166</v>
      </c>
      <c r="L104" s="222">
        <v>6038</v>
      </c>
    </row>
    <row r="105" spans="1:12">
      <c r="A105" s="226"/>
      <c r="B105" s="226"/>
      <c r="C105" s="227" t="s">
        <v>203</v>
      </c>
      <c r="D105" s="228"/>
      <c r="E105" s="228"/>
      <c r="F105" s="228"/>
      <c r="G105" s="223">
        <v>7012113</v>
      </c>
      <c r="H105" s="223">
        <v>5073151</v>
      </c>
      <c r="I105" s="223">
        <v>33072</v>
      </c>
      <c r="J105" s="223">
        <v>1725904</v>
      </c>
      <c r="K105" s="223">
        <v>101461</v>
      </c>
      <c r="L105" s="223">
        <v>78525</v>
      </c>
    </row>
    <row r="106" spans="1:12">
      <c r="A106" s="94">
        <v>1448</v>
      </c>
      <c r="B106" s="94">
        <v>600010678</v>
      </c>
      <c r="C106" s="94" t="s">
        <v>204</v>
      </c>
      <c r="D106" s="225">
        <v>3123</v>
      </c>
      <c r="E106" s="225" t="s">
        <v>276</v>
      </c>
      <c r="F106" s="225" t="s">
        <v>277</v>
      </c>
      <c r="G106" s="222">
        <v>14852868</v>
      </c>
      <c r="H106" s="222">
        <v>10515744</v>
      </c>
      <c r="I106" s="222">
        <v>41619</v>
      </c>
      <c r="J106" s="222">
        <v>3568388</v>
      </c>
      <c r="K106" s="222">
        <v>210316</v>
      </c>
      <c r="L106" s="222">
        <v>516801</v>
      </c>
    </row>
    <row r="107" spans="1:12">
      <c r="A107" s="94">
        <v>1448</v>
      </c>
      <c r="B107" s="94">
        <v>600010678</v>
      </c>
      <c r="C107" s="94" t="s">
        <v>204</v>
      </c>
      <c r="D107" s="225">
        <v>3141</v>
      </c>
      <c r="E107" s="225" t="s">
        <v>278</v>
      </c>
      <c r="F107" s="225" t="s">
        <v>279</v>
      </c>
      <c r="G107" s="222">
        <v>951011</v>
      </c>
      <c r="H107" s="222">
        <v>694711</v>
      </c>
      <c r="I107" s="222">
        <v>0</v>
      </c>
      <c r="J107" s="222">
        <v>234812</v>
      </c>
      <c r="K107" s="222">
        <v>13895</v>
      </c>
      <c r="L107" s="222">
        <v>7593</v>
      </c>
    </row>
    <row r="108" spans="1:12">
      <c r="A108" s="94">
        <v>1448</v>
      </c>
      <c r="B108" s="94">
        <v>600010678</v>
      </c>
      <c r="C108" s="94" t="s">
        <v>204</v>
      </c>
      <c r="D108" s="225">
        <v>3147</v>
      </c>
      <c r="E108" s="225" t="s">
        <v>282</v>
      </c>
      <c r="F108" s="225" t="s">
        <v>279</v>
      </c>
      <c r="G108" s="222">
        <v>1138735</v>
      </c>
      <c r="H108" s="222">
        <v>832784</v>
      </c>
      <c r="I108" s="222">
        <v>0</v>
      </c>
      <c r="J108" s="222">
        <v>281480</v>
      </c>
      <c r="K108" s="222">
        <v>16655</v>
      </c>
      <c r="L108" s="222">
        <v>7816</v>
      </c>
    </row>
    <row r="109" spans="1:12">
      <c r="A109" s="226"/>
      <c r="B109" s="226"/>
      <c r="C109" s="227" t="s">
        <v>204</v>
      </c>
      <c r="D109" s="228"/>
      <c r="E109" s="228"/>
      <c r="F109" s="228"/>
      <c r="G109" s="223">
        <v>16942614</v>
      </c>
      <c r="H109" s="223">
        <v>12043239</v>
      </c>
      <c r="I109" s="223">
        <v>41619</v>
      </c>
      <c r="J109" s="223">
        <v>4084680</v>
      </c>
      <c r="K109" s="223">
        <v>240866</v>
      </c>
      <c r="L109" s="223">
        <v>532210</v>
      </c>
    </row>
    <row r="110" spans="1:12">
      <c r="A110" s="94">
        <v>1450</v>
      </c>
      <c r="B110" s="94">
        <v>600023460</v>
      </c>
      <c r="C110" s="94" t="s">
        <v>205</v>
      </c>
      <c r="D110" s="225">
        <v>3124</v>
      </c>
      <c r="E110" s="225" t="s">
        <v>276</v>
      </c>
      <c r="F110" s="225" t="s">
        <v>277</v>
      </c>
      <c r="G110" s="222">
        <v>11651924</v>
      </c>
      <c r="H110" s="222">
        <v>8425796</v>
      </c>
      <c r="I110" s="222">
        <v>61137</v>
      </c>
      <c r="J110" s="222">
        <v>2868583</v>
      </c>
      <c r="K110" s="222">
        <v>168517</v>
      </c>
      <c r="L110" s="222">
        <v>127891</v>
      </c>
    </row>
    <row r="111" spans="1:12">
      <c r="A111" s="94">
        <v>1450</v>
      </c>
      <c r="B111" s="94">
        <v>600023460</v>
      </c>
      <c r="C111" s="94" t="s">
        <v>205</v>
      </c>
      <c r="D111" s="225">
        <v>3141</v>
      </c>
      <c r="E111" s="225" t="s">
        <v>278</v>
      </c>
      <c r="F111" s="225" t="s">
        <v>279</v>
      </c>
      <c r="G111" s="222">
        <v>591463</v>
      </c>
      <c r="H111" s="222">
        <v>432775</v>
      </c>
      <c r="I111" s="222">
        <v>0</v>
      </c>
      <c r="J111" s="222">
        <v>146277</v>
      </c>
      <c r="K111" s="222">
        <v>8656</v>
      </c>
      <c r="L111" s="222">
        <v>3755</v>
      </c>
    </row>
    <row r="112" spans="1:12">
      <c r="A112" s="94">
        <v>1450</v>
      </c>
      <c r="B112" s="94">
        <v>600023460</v>
      </c>
      <c r="C112" s="94" t="s">
        <v>205</v>
      </c>
      <c r="D112" s="225">
        <v>3145</v>
      </c>
      <c r="E112" s="247" t="s">
        <v>287</v>
      </c>
      <c r="F112" s="225" t="s">
        <v>279</v>
      </c>
      <c r="G112" s="222">
        <v>1140966</v>
      </c>
      <c r="H112" s="222">
        <v>827573</v>
      </c>
      <c r="I112" s="222">
        <v>8001</v>
      </c>
      <c r="J112" s="222">
        <v>282424</v>
      </c>
      <c r="K112" s="222">
        <v>16551</v>
      </c>
      <c r="L112" s="222">
        <v>6417</v>
      </c>
    </row>
    <row r="113" spans="1:12">
      <c r="A113" s="94">
        <v>1450</v>
      </c>
      <c r="B113" s="94">
        <v>600023460</v>
      </c>
      <c r="C113" s="94" t="s">
        <v>205</v>
      </c>
      <c r="D113" s="225">
        <v>3147</v>
      </c>
      <c r="E113" s="225" t="s">
        <v>282</v>
      </c>
      <c r="F113" s="225" t="s">
        <v>279</v>
      </c>
      <c r="G113" s="222">
        <v>955168</v>
      </c>
      <c r="H113" s="222">
        <v>698618</v>
      </c>
      <c r="I113" s="222">
        <v>0</v>
      </c>
      <c r="J113" s="222">
        <v>236133</v>
      </c>
      <c r="K113" s="222">
        <v>13971</v>
      </c>
      <c r="L113" s="222">
        <v>6446</v>
      </c>
    </row>
    <row r="114" spans="1:12">
      <c r="A114" s="226"/>
      <c r="B114" s="226"/>
      <c r="C114" s="227" t="s">
        <v>205</v>
      </c>
      <c r="D114" s="228"/>
      <c r="E114" s="228"/>
      <c r="F114" s="228"/>
      <c r="G114" s="223">
        <v>14339521</v>
      </c>
      <c r="H114" s="223">
        <v>10384762</v>
      </c>
      <c r="I114" s="223">
        <v>69138</v>
      </c>
      <c r="J114" s="223">
        <v>3533417</v>
      </c>
      <c r="K114" s="223">
        <v>207695</v>
      </c>
      <c r="L114" s="223">
        <v>144509</v>
      </c>
    </row>
    <row r="115" spans="1:12">
      <c r="A115" s="94">
        <v>1452</v>
      </c>
      <c r="B115" s="94">
        <v>691000093</v>
      </c>
      <c r="C115" s="94" t="s">
        <v>206</v>
      </c>
      <c r="D115" s="225">
        <v>3122</v>
      </c>
      <c r="E115" s="225" t="s">
        <v>276</v>
      </c>
      <c r="F115" s="225" t="s">
        <v>277</v>
      </c>
      <c r="G115" s="222">
        <v>12395178</v>
      </c>
      <c r="H115" s="222">
        <v>8961645</v>
      </c>
      <c r="I115" s="222">
        <v>11388</v>
      </c>
      <c r="J115" s="222">
        <v>3032886</v>
      </c>
      <c r="K115" s="222">
        <v>179234</v>
      </c>
      <c r="L115" s="222">
        <v>210025</v>
      </c>
    </row>
    <row r="116" spans="1:12">
      <c r="A116" s="94">
        <v>1452</v>
      </c>
      <c r="B116" s="94">
        <v>691000093</v>
      </c>
      <c r="C116" s="94" t="s">
        <v>206</v>
      </c>
      <c r="D116" s="225">
        <v>3141</v>
      </c>
      <c r="E116" s="225" t="s">
        <v>278</v>
      </c>
      <c r="F116" s="225" t="s">
        <v>279</v>
      </c>
      <c r="G116" s="222">
        <v>1576043</v>
      </c>
      <c r="H116" s="222">
        <v>1139338</v>
      </c>
      <c r="I116" s="222">
        <v>9999</v>
      </c>
      <c r="J116" s="222">
        <v>388475</v>
      </c>
      <c r="K116" s="222">
        <v>22787</v>
      </c>
      <c r="L116" s="222">
        <v>15444</v>
      </c>
    </row>
    <row r="117" spans="1:12">
      <c r="A117" s="94">
        <v>1452</v>
      </c>
      <c r="B117" s="94">
        <v>691000093</v>
      </c>
      <c r="C117" s="94" t="s">
        <v>206</v>
      </c>
      <c r="D117" s="225">
        <v>3147</v>
      </c>
      <c r="E117" s="225" t="s">
        <v>282</v>
      </c>
      <c r="F117" s="225" t="s">
        <v>279</v>
      </c>
      <c r="G117" s="222">
        <v>833010</v>
      </c>
      <c r="H117" s="222">
        <v>609328</v>
      </c>
      <c r="I117" s="222">
        <v>0</v>
      </c>
      <c r="J117" s="222">
        <v>205954</v>
      </c>
      <c r="K117" s="222">
        <v>12187</v>
      </c>
      <c r="L117" s="222">
        <v>5541</v>
      </c>
    </row>
    <row r="118" spans="1:12">
      <c r="A118" s="226"/>
      <c r="B118" s="226"/>
      <c r="C118" s="227" t="s">
        <v>206</v>
      </c>
      <c r="D118" s="228"/>
      <c r="E118" s="228"/>
      <c r="F118" s="228"/>
      <c r="G118" s="223">
        <v>14804231</v>
      </c>
      <c r="H118" s="223">
        <v>10710311</v>
      </c>
      <c r="I118" s="223">
        <v>21387</v>
      </c>
      <c r="J118" s="223">
        <v>3627315</v>
      </c>
      <c r="K118" s="223">
        <v>214208</v>
      </c>
      <c r="L118" s="223">
        <v>231010</v>
      </c>
    </row>
    <row r="119" spans="1:12">
      <c r="A119" s="94">
        <v>1455</v>
      </c>
      <c r="B119" s="94">
        <v>600023401</v>
      </c>
      <c r="C119" s="94" t="s">
        <v>207</v>
      </c>
      <c r="D119" s="225">
        <v>3112</v>
      </c>
      <c r="E119" s="225" t="s">
        <v>284</v>
      </c>
      <c r="F119" s="225" t="s">
        <v>277</v>
      </c>
      <c r="G119" s="222">
        <v>491276</v>
      </c>
      <c r="H119" s="222">
        <v>359924</v>
      </c>
      <c r="I119" s="222">
        <v>0</v>
      </c>
      <c r="J119" s="222">
        <v>121654</v>
      </c>
      <c r="K119" s="222">
        <v>7198</v>
      </c>
      <c r="L119" s="222">
        <v>2500</v>
      </c>
    </row>
    <row r="120" spans="1:12">
      <c r="A120" s="94">
        <v>1455</v>
      </c>
      <c r="B120" s="94">
        <v>600023401</v>
      </c>
      <c r="C120" s="94" t="s">
        <v>207</v>
      </c>
      <c r="D120" s="225">
        <v>3113</v>
      </c>
      <c r="E120" s="225" t="s">
        <v>288</v>
      </c>
      <c r="F120" s="225" t="s">
        <v>277</v>
      </c>
      <c r="G120" s="222">
        <v>10436109</v>
      </c>
      <c r="H120" s="222">
        <v>7543495</v>
      </c>
      <c r="I120" s="222">
        <v>26433</v>
      </c>
      <c r="J120" s="222">
        <v>2558636</v>
      </c>
      <c r="K120" s="222">
        <v>150869</v>
      </c>
      <c r="L120" s="222">
        <v>156676</v>
      </c>
    </row>
    <row r="121" spans="1:12">
      <c r="A121" s="94">
        <v>1455</v>
      </c>
      <c r="B121" s="94">
        <v>600023401</v>
      </c>
      <c r="C121" s="94" t="s">
        <v>207</v>
      </c>
      <c r="D121" s="225">
        <v>3141</v>
      </c>
      <c r="E121" s="225" t="s">
        <v>278</v>
      </c>
      <c r="F121" s="225" t="s">
        <v>279</v>
      </c>
      <c r="G121" s="222">
        <v>483420</v>
      </c>
      <c r="H121" s="222">
        <v>353938</v>
      </c>
      <c r="I121" s="222">
        <v>0</v>
      </c>
      <c r="J121" s="222">
        <v>119631</v>
      </c>
      <c r="K121" s="222">
        <v>7078</v>
      </c>
      <c r="L121" s="222">
        <v>2773</v>
      </c>
    </row>
    <row r="122" spans="1:12">
      <c r="A122" s="94">
        <v>1455</v>
      </c>
      <c r="B122" s="94">
        <v>600023401</v>
      </c>
      <c r="C122" s="94" t="s">
        <v>207</v>
      </c>
      <c r="D122" s="225">
        <v>3143</v>
      </c>
      <c r="E122" s="225" t="s">
        <v>289</v>
      </c>
      <c r="F122" s="225" t="s">
        <v>277</v>
      </c>
      <c r="G122" s="222">
        <v>290481</v>
      </c>
      <c r="H122" s="222">
        <v>213629</v>
      </c>
      <c r="I122" s="222">
        <v>0</v>
      </c>
      <c r="J122" s="222">
        <v>72206</v>
      </c>
      <c r="K122" s="222">
        <v>4272</v>
      </c>
      <c r="L122" s="222">
        <v>374</v>
      </c>
    </row>
    <row r="123" spans="1:12">
      <c r="A123" s="94">
        <v>1455</v>
      </c>
      <c r="B123" s="94">
        <v>600023401</v>
      </c>
      <c r="C123" s="94" t="s">
        <v>207</v>
      </c>
      <c r="D123" s="225">
        <v>3145</v>
      </c>
      <c r="E123" s="247" t="s">
        <v>287</v>
      </c>
      <c r="F123" s="225" t="s">
        <v>279</v>
      </c>
      <c r="G123" s="222">
        <v>1280578</v>
      </c>
      <c r="H123" s="222">
        <v>937747</v>
      </c>
      <c r="I123" s="222">
        <v>0</v>
      </c>
      <c r="J123" s="222">
        <v>316959</v>
      </c>
      <c r="K123" s="222">
        <v>18755</v>
      </c>
      <c r="L123" s="222">
        <v>7117</v>
      </c>
    </row>
    <row r="124" spans="1:12">
      <c r="A124" s="226"/>
      <c r="B124" s="226"/>
      <c r="C124" s="227" t="s">
        <v>207</v>
      </c>
      <c r="D124" s="228"/>
      <c r="E124" s="228"/>
      <c r="F124" s="228"/>
      <c r="G124" s="223">
        <v>12981864</v>
      </c>
      <c r="H124" s="223">
        <v>9408733</v>
      </c>
      <c r="I124" s="223">
        <v>26433</v>
      </c>
      <c r="J124" s="223">
        <v>3189086</v>
      </c>
      <c r="K124" s="223">
        <v>188172</v>
      </c>
      <c r="L124" s="223">
        <v>169440</v>
      </c>
    </row>
    <row r="125" spans="1:12">
      <c r="A125" s="94">
        <v>1456</v>
      </c>
      <c r="B125" s="94">
        <v>600023427</v>
      </c>
      <c r="C125" s="94" t="s">
        <v>208</v>
      </c>
      <c r="D125" s="225">
        <v>3112</v>
      </c>
      <c r="E125" s="225" t="s">
        <v>284</v>
      </c>
      <c r="F125" s="225" t="s">
        <v>277</v>
      </c>
      <c r="G125" s="222">
        <v>791823</v>
      </c>
      <c r="H125" s="222">
        <v>580472</v>
      </c>
      <c r="I125" s="222">
        <v>0</v>
      </c>
      <c r="J125" s="222">
        <v>196200</v>
      </c>
      <c r="K125" s="222">
        <v>11609</v>
      </c>
      <c r="L125" s="222">
        <v>3542</v>
      </c>
    </row>
    <row r="126" spans="1:12">
      <c r="A126" s="94">
        <v>1456</v>
      </c>
      <c r="B126" s="94">
        <v>600023427</v>
      </c>
      <c r="C126" s="94" t="s">
        <v>208</v>
      </c>
      <c r="D126" s="225">
        <v>3113</v>
      </c>
      <c r="E126" s="225" t="s">
        <v>288</v>
      </c>
      <c r="F126" s="225" t="s">
        <v>277</v>
      </c>
      <c r="G126" s="222">
        <v>17502309</v>
      </c>
      <c r="H126" s="222">
        <v>12720828</v>
      </c>
      <c r="I126" s="222">
        <v>48507</v>
      </c>
      <c r="J126" s="222">
        <v>4316036</v>
      </c>
      <c r="K126" s="222">
        <v>254417</v>
      </c>
      <c r="L126" s="222">
        <v>162521</v>
      </c>
    </row>
    <row r="127" spans="1:12">
      <c r="A127" s="94">
        <v>1456</v>
      </c>
      <c r="B127" s="94">
        <v>600023427</v>
      </c>
      <c r="C127" s="94" t="s">
        <v>208</v>
      </c>
      <c r="D127" s="225">
        <v>3141</v>
      </c>
      <c r="E127" s="225" t="s">
        <v>278</v>
      </c>
      <c r="F127" s="225" t="s">
        <v>279</v>
      </c>
      <c r="G127" s="222">
        <v>140909</v>
      </c>
      <c r="H127" s="222">
        <v>102713</v>
      </c>
      <c r="I127" s="222">
        <v>0</v>
      </c>
      <c r="J127" s="222">
        <v>34717</v>
      </c>
      <c r="K127" s="222">
        <v>2054</v>
      </c>
      <c r="L127" s="222">
        <v>1425</v>
      </c>
    </row>
    <row r="128" spans="1:12">
      <c r="A128" s="94">
        <v>1456</v>
      </c>
      <c r="B128" s="94">
        <v>600023427</v>
      </c>
      <c r="C128" s="94" t="s">
        <v>208</v>
      </c>
      <c r="D128" s="225">
        <v>3143</v>
      </c>
      <c r="E128" s="225" t="s">
        <v>289</v>
      </c>
      <c r="F128" s="225" t="s">
        <v>277</v>
      </c>
      <c r="G128" s="222">
        <v>237748</v>
      </c>
      <c r="H128" s="222">
        <v>174873</v>
      </c>
      <c r="I128" s="222">
        <v>0</v>
      </c>
      <c r="J128" s="222">
        <v>59107</v>
      </c>
      <c r="K128" s="222">
        <v>3498</v>
      </c>
      <c r="L128" s="222">
        <v>270</v>
      </c>
    </row>
    <row r="129" spans="1:12">
      <c r="A129" s="94">
        <v>1456</v>
      </c>
      <c r="B129" s="94">
        <v>600023427</v>
      </c>
      <c r="C129" s="94" t="s">
        <v>208</v>
      </c>
      <c r="D129" s="225">
        <v>3146</v>
      </c>
      <c r="E129" s="225" t="s">
        <v>290</v>
      </c>
      <c r="F129" s="225" t="s">
        <v>279</v>
      </c>
      <c r="G129" s="222">
        <v>1730140</v>
      </c>
      <c r="H129" s="222">
        <v>1272207</v>
      </c>
      <c r="I129" s="222">
        <v>0</v>
      </c>
      <c r="J129" s="222">
        <v>430006</v>
      </c>
      <c r="K129" s="222">
        <v>25444</v>
      </c>
      <c r="L129" s="222">
        <v>2483</v>
      </c>
    </row>
    <row r="130" spans="1:12">
      <c r="A130" s="226"/>
      <c r="B130" s="226"/>
      <c r="C130" s="227" t="s">
        <v>208</v>
      </c>
      <c r="D130" s="228"/>
      <c r="E130" s="228"/>
      <c r="F130" s="228"/>
      <c r="G130" s="223">
        <v>20402929</v>
      </c>
      <c r="H130" s="223">
        <v>14851093</v>
      </c>
      <c r="I130" s="223">
        <v>48507</v>
      </c>
      <c r="J130" s="223">
        <v>5036066</v>
      </c>
      <c r="K130" s="223">
        <v>297022</v>
      </c>
      <c r="L130" s="223">
        <v>170241</v>
      </c>
    </row>
    <row r="131" spans="1:12">
      <c r="A131" s="94">
        <v>1457</v>
      </c>
      <c r="B131" s="94">
        <v>600023389</v>
      </c>
      <c r="C131" s="94" t="s">
        <v>209</v>
      </c>
      <c r="D131" s="225">
        <v>3113</v>
      </c>
      <c r="E131" s="225" t="s">
        <v>288</v>
      </c>
      <c r="F131" s="225" t="s">
        <v>277</v>
      </c>
      <c r="G131" s="222">
        <v>8432612</v>
      </c>
      <c r="H131" s="222">
        <v>6119450</v>
      </c>
      <c r="I131" s="222">
        <v>13395</v>
      </c>
      <c r="J131" s="222">
        <v>2072902</v>
      </c>
      <c r="K131" s="222">
        <v>122389</v>
      </c>
      <c r="L131" s="222">
        <v>104476</v>
      </c>
    </row>
    <row r="132" spans="1:12">
      <c r="A132" s="94">
        <v>1457</v>
      </c>
      <c r="B132" s="94">
        <v>600023389</v>
      </c>
      <c r="C132" s="94" t="s">
        <v>209</v>
      </c>
      <c r="D132" s="225">
        <v>3141</v>
      </c>
      <c r="E132" s="225" t="s">
        <v>278</v>
      </c>
      <c r="F132" s="225" t="s">
        <v>279</v>
      </c>
      <c r="G132" s="222">
        <v>259137</v>
      </c>
      <c r="H132" s="222">
        <v>184785</v>
      </c>
      <c r="I132" s="222">
        <v>4800</v>
      </c>
      <c r="J132" s="222">
        <v>64079</v>
      </c>
      <c r="K132" s="222">
        <v>3696</v>
      </c>
      <c r="L132" s="222">
        <v>1777</v>
      </c>
    </row>
    <row r="133" spans="1:12">
      <c r="A133" s="94">
        <v>1457</v>
      </c>
      <c r="B133" s="94">
        <v>600023389</v>
      </c>
      <c r="C133" s="94" t="s">
        <v>209</v>
      </c>
      <c r="D133" s="225">
        <v>3143</v>
      </c>
      <c r="E133" s="225" t="s">
        <v>289</v>
      </c>
      <c r="F133" s="225" t="s">
        <v>277</v>
      </c>
      <c r="G133" s="222">
        <v>174318</v>
      </c>
      <c r="H133" s="222">
        <v>128103</v>
      </c>
      <c r="I133" s="222">
        <v>0</v>
      </c>
      <c r="J133" s="222">
        <v>43298</v>
      </c>
      <c r="K133" s="222">
        <v>2563</v>
      </c>
      <c r="L133" s="222">
        <v>354</v>
      </c>
    </row>
    <row r="134" spans="1:12">
      <c r="A134" s="94">
        <v>1457</v>
      </c>
      <c r="B134" s="94">
        <v>600023389</v>
      </c>
      <c r="C134" s="94" t="s">
        <v>209</v>
      </c>
      <c r="D134" s="225">
        <v>3146</v>
      </c>
      <c r="E134" s="225" t="s">
        <v>290</v>
      </c>
      <c r="F134" s="225" t="s">
        <v>279</v>
      </c>
      <c r="G134" s="222">
        <v>902825</v>
      </c>
      <c r="H134" s="222">
        <v>659924</v>
      </c>
      <c r="I134" s="222">
        <v>3999</v>
      </c>
      <c r="J134" s="222">
        <v>224407</v>
      </c>
      <c r="K134" s="222">
        <v>13199</v>
      </c>
      <c r="L134" s="222">
        <v>1296</v>
      </c>
    </row>
    <row r="135" spans="1:12">
      <c r="A135" s="226"/>
      <c r="B135" s="226"/>
      <c r="C135" s="227" t="s">
        <v>209</v>
      </c>
      <c r="D135" s="228"/>
      <c r="E135" s="228"/>
      <c r="F135" s="228"/>
      <c r="G135" s="223">
        <v>9768892</v>
      </c>
      <c r="H135" s="223">
        <v>7092262</v>
      </c>
      <c r="I135" s="223">
        <v>22194</v>
      </c>
      <c r="J135" s="223">
        <v>2404686</v>
      </c>
      <c r="K135" s="223">
        <v>141847</v>
      </c>
      <c r="L135" s="223">
        <v>107903</v>
      </c>
    </row>
    <row r="136" spans="1:12">
      <c r="A136" s="94">
        <v>1459</v>
      </c>
      <c r="B136" s="94">
        <v>600023133</v>
      </c>
      <c r="C136" s="94" t="s">
        <v>210</v>
      </c>
      <c r="D136" s="225">
        <v>3112</v>
      </c>
      <c r="E136" s="225" t="s">
        <v>284</v>
      </c>
      <c r="F136" s="225" t="s">
        <v>277</v>
      </c>
      <c r="G136" s="222">
        <v>206966</v>
      </c>
      <c r="H136" s="222">
        <v>150945</v>
      </c>
      <c r="I136" s="222">
        <v>0</v>
      </c>
      <c r="J136" s="222">
        <v>51019</v>
      </c>
      <c r="K136" s="222">
        <v>3019</v>
      </c>
      <c r="L136" s="222">
        <v>1983</v>
      </c>
    </row>
    <row r="137" spans="1:12">
      <c r="A137" s="94">
        <v>1459</v>
      </c>
      <c r="B137" s="94">
        <v>600023133</v>
      </c>
      <c r="C137" s="94" t="s">
        <v>210</v>
      </c>
      <c r="D137" s="225">
        <v>3114</v>
      </c>
      <c r="E137" s="225" t="s">
        <v>288</v>
      </c>
      <c r="F137" s="225" t="s">
        <v>277</v>
      </c>
      <c r="G137" s="222">
        <v>1362676</v>
      </c>
      <c r="H137" s="222">
        <v>990421</v>
      </c>
      <c r="I137" s="222">
        <v>0</v>
      </c>
      <c r="J137" s="222">
        <v>334763</v>
      </c>
      <c r="K137" s="222">
        <v>19809</v>
      </c>
      <c r="L137" s="222">
        <v>17683</v>
      </c>
    </row>
    <row r="138" spans="1:12">
      <c r="A138" s="226"/>
      <c r="B138" s="226"/>
      <c r="C138" s="227" t="s">
        <v>210</v>
      </c>
      <c r="D138" s="228"/>
      <c r="E138" s="228"/>
      <c r="F138" s="228"/>
      <c r="G138" s="223">
        <v>1569642</v>
      </c>
      <c r="H138" s="223">
        <v>1141366</v>
      </c>
      <c r="I138" s="223">
        <v>0</v>
      </c>
      <c r="J138" s="223">
        <v>385782</v>
      </c>
      <c r="K138" s="223">
        <v>22828</v>
      </c>
      <c r="L138" s="223">
        <v>19666</v>
      </c>
    </row>
    <row r="139" spans="1:12">
      <c r="A139" s="94">
        <v>1460</v>
      </c>
      <c r="B139" s="94">
        <v>600171523</v>
      </c>
      <c r="C139" s="94" t="s">
        <v>211</v>
      </c>
      <c r="D139" s="225">
        <v>3112</v>
      </c>
      <c r="E139" s="225" t="s">
        <v>284</v>
      </c>
      <c r="F139" s="225" t="s">
        <v>277</v>
      </c>
      <c r="G139" s="222">
        <v>128606</v>
      </c>
      <c r="H139" s="222">
        <v>94058</v>
      </c>
      <c r="I139" s="222">
        <v>0</v>
      </c>
      <c r="J139" s="222">
        <v>31792</v>
      </c>
      <c r="K139" s="222">
        <v>1881</v>
      </c>
      <c r="L139" s="222">
        <v>875</v>
      </c>
    </row>
    <row r="140" spans="1:12">
      <c r="A140" s="94">
        <v>1460</v>
      </c>
      <c r="B140" s="94">
        <v>600171523</v>
      </c>
      <c r="C140" s="94" t="s">
        <v>211</v>
      </c>
      <c r="D140" s="225">
        <v>3114</v>
      </c>
      <c r="E140" s="225" t="s">
        <v>288</v>
      </c>
      <c r="F140" s="225" t="s">
        <v>277</v>
      </c>
      <c r="G140" s="222">
        <v>1946606</v>
      </c>
      <c r="H140" s="222">
        <v>1415002</v>
      </c>
      <c r="I140" s="222">
        <v>0</v>
      </c>
      <c r="J140" s="222">
        <v>478270</v>
      </c>
      <c r="K140" s="222">
        <v>28300</v>
      </c>
      <c r="L140" s="222">
        <v>25034</v>
      </c>
    </row>
    <row r="141" spans="1:12">
      <c r="A141" s="94">
        <v>1460</v>
      </c>
      <c r="B141" s="94">
        <v>600171523</v>
      </c>
      <c r="C141" s="94" t="s">
        <v>211</v>
      </c>
      <c r="D141" s="225">
        <v>3146</v>
      </c>
      <c r="E141" s="225" t="s">
        <v>290</v>
      </c>
      <c r="F141" s="225" t="s">
        <v>279</v>
      </c>
      <c r="G141" s="222">
        <v>527475</v>
      </c>
      <c r="H141" s="222">
        <v>387863</v>
      </c>
      <c r="I141" s="222">
        <v>0</v>
      </c>
      <c r="J141" s="222">
        <v>131097</v>
      </c>
      <c r="K141" s="222">
        <v>7758</v>
      </c>
      <c r="L141" s="222">
        <v>757</v>
      </c>
    </row>
    <row r="142" spans="1:12">
      <c r="A142" s="226"/>
      <c r="B142" s="226"/>
      <c r="C142" s="227" t="s">
        <v>211</v>
      </c>
      <c r="D142" s="228"/>
      <c r="E142" s="228"/>
      <c r="F142" s="228"/>
      <c r="G142" s="223">
        <v>2602687</v>
      </c>
      <c r="H142" s="223">
        <v>1896923</v>
      </c>
      <c r="I142" s="223">
        <v>0</v>
      </c>
      <c r="J142" s="223">
        <v>641159</v>
      </c>
      <c r="K142" s="223">
        <v>37939</v>
      </c>
      <c r="L142" s="223">
        <v>26666</v>
      </c>
    </row>
    <row r="143" spans="1:12">
      <c r="A143" s="94">
        <v>1462</v>
      </c>
      <c r="B143" s="94">
        <v>600023320</v>
      </c>
      <c r="C143" s="94" t="s">
        <v>212</v>
      </c>
      <c r="D143" s="225">
        <v>3112</v>
      </c>
      <c r="E143" s="225" t="s">
        <v>284</v>
      </c>
      <c r="F143" s="225" t="s">
        <v>277</v>
      </c>
      <c r="G143" s="222">
        <v>63698</v>
      </c>
      <c r="H143" s="222">
        <v>46648</v>
      </c>
      <c r="I143" s="222">
        <v>0</v>
      </c>
      <c r="J143" s="222">
        <v>15767</v>
      </c>
      <c r="K143" s="222">
        <v>933</v>
      </c>
      <c r="L143" s="222">
        <v>350</v>
      </c>
    </row>
    <row r="144" spans="1:12">
      <c r="A144" s="94">
        <v>1462</v>
      </c>
      <c r="B144" s="94">
        <v>600023320</v>
      </c>
      <c r="C144" s="94" t="s">
        <v>212</v>
      </c>
      <c r="D144" s="225">
        <v>3113</v>
      </c>
      <c r="E144" s="225" t="s">
        <v>288</v>
      </c>
      <c r="F144" s="225" t="s">
        <v>277</v>
      </c>
      <c r="G144" s="222">
        <v>3980751</v>
      </c>
      <c r="H144" s="222">
        <v>2862902</v>
      </c>
      <c r="I144" s="222">
        <v>9078</v>
      </c>
      <c r="J144" s="222">
        <v>970730</v>
      </c>
      <c r="K144" s="222">
        <v>57257</v>
      </c>
      <c r="L144" s="222">
        <v>80784</v>
      </c>
    </row>
    <row r="145" spans="1:12">
      <c r="A145" s="94">
        <v>1462</v>
      </c>
      <c r="B145" s="94">
        <v>600023320</v>
      </c>
      <c r="C145" s="94" t="s">
        <v>212</v>
      </c>
      <c r="D145" s="225">
        <v>3143</v>
      </c>
      <c r="E145" s="225" t="s">
        <v>289</v>
      </c>
      <c r="F145" s="225" t="s">
        <v>277</v>
      </c>
      <c r="G145" s="222">
        <v>69827</v>
      </c>
      <c r="H145" s="222">
        <v>51265</v>
      </c>
      <c r="I145" s="222">
        <v>0</v>
      </c>
      <c r="J145" s="222">
        <v>17327</v>
      </c>
      <c r="K145" s="222">
        <v>1025</v>
      </c>
      <c r="L145" s="222">
        <v>210</v>
      </c>
    </row>
    <row r="146" spans="1:12">
      <c r="A146" s="226"/>
      <c r="B146" s="226"/>
      <c r="C146" s="227" t="s">
        <v>212</v>
      </c>
      <c r="D146" s="228"/>
      <c r="E146" s="228"/>
      <c r="F146" s="228"/>
      <c r="G146" s="223">
        <v>4114276</v>
      </c>
      <c r="H146" s="223">
        <v>2960815</v>
      </c>
      <c r="I146" s="223">
        <v>9078</v>
      </c>
      <c r="J146" s="223">
        <v>1003824</v>
      </c>
      <c r="K146" s="223">
        <v>59215</v>
      </c>
      <c r="L146" s="223">
        <v>81344</v>
      </c>
    </row>
    <row r="147" spans="1:12">
      <c r="A147" s="94">
        <v>1463</v>
      </c>
      <c r="B147" s="94">
        <v>600023354</v>
      </c>
      <c r="C147" s="94" t="s">
        <v>213</v>
      </c>
      <c r="D147" s="225">
        <v>3113</v>
      </c>
      <c r="E147" s="225" t="s">
        <v>288</v>
      </c>
      <c r="F147" s="225" t="s">
        <v>277</v>
      </c>
      <c r="G147" s="222">
        <v>2656597</v>
      </c>
      <c r="H147" s="222">
        <v>1897600</v>
      </c>
      <c r="I147" s="222">
        <v>20445</v>
      </c>
      <c r="J147" s="222">
        <v>648300</v>
      </c>
      <c r="K147" s="222">
        <v>37953</v>
      </c>
      <c r="L147" s="222">
        <v>52299</v>
      </c>
    </row>
    <row r="148" spans="1:12">
      <c r="A148" s="94">
        <v>1463</v>
      </c>
      <c r="B148" s="94">
        <v>600023354</v>
      </c>
      <c r="C148" s="94" t="s">
        <v>213</v>
      </c>
      <c r="D148" s="225">
        <v>3141</v>
      </c>
      <c r="E148" s="225" t="s">
        <v>278</v>
      </c>
      <c r="F148" s="225" t="s">
        <v>279</v>
      </c>
      <c r="G148" s="222">
        <v>64989</v>
      </c>
      <c r="H148" s="222">
        <v>47351</v>
      </c>
      <c r="I148" s="222">
        <v>0</v>
      </c>
      <c r="J148" s="222">
        <v>16005</v>
      </c>
      <c r="K148" s="222">
        <v>946</v>
      </c>
      <c r="L148" s="222">
        <v>687</v>
      </c>
    </row>
    <row r="149" spans="1:12">
      <c r="A149" s="94">
        <v>1463</v>
      </c>
      <c r="B149" s="94">
        <v>600023354</v>
      </c>
      <c r="C149" s="94" t="s">
        <v>213</v>
      </c>
      <c r="D149" s="225">
        <v>3143</v>
      </c>
      <c r="E149" s="225" t="s">
        <v>289</v>
      </c>
      <c r="F149" s="225" t="s">
        <v>277</v>
      </c>
      <c r="G149" s="222">
        <v>57615</v>
      </c>
      <c r="H149" s="222">
        <v>42323</v>
      </c>
      <c r="I149" s="222">
        <v>0</v>
      </c>
      <c r="J149" s="222">
        <v>14305</v>
      </c>
      <c r="K149" s="222">
        <v>847</v>
      </c>
      <c r="L149" s="222">
        <v>140</v>
      </c>
    </row>
    <row r="150" spans="1:12">
      <c r="A150" s="226"/>
      <c r="B150" s="226"/>
      <c r="C150" s="227" t="s">
        <v>213</v>
      </c>
      <c r="D150" s="228"/>
      <c r="E150" s="228"/>
      <c r="F150" s="228"/>
      <c r="G150" s="223">
        <v>2779201</v>
      </c>
      <c r="H150" s="223">
        <v>1987274</v>
      </c>
      <c r="I150" s="223">
        <v>20445</v>
      </c>
      <c r="J150" s="223">
        <v>678610</v>
      </c>
      <c r="K150" s="223">
        <v>39746</v>
      </c>
      <c r="L150" s="223">
        <v>53126</v>
      </c>
    </row>
    <row r="151" spans="1:12">
      <c r="A151" s="94">
        <v>1468</v>
      </c>
      <c r="B151" s="94">
        <v>600099504</v>
      </c>
      <c r="C151" s="94" t="s">
        <v>214</v>
      </c>
      <c r="D151" s="225">
        <v>3112</v>
      </c>
      <c r="E151" s="225" t="s">
        <v>284</v>
      </c>
      <c r="F151" s="225" t="s">
        <v>277</v>
      </c>
      <c r="G151" s="222">
        <v>18902</v>
      </c>
      <c r="H151" s="222">
        <v>13790</v>
      </c>
      <c r="I151" s="222">
        <v>0</v>
      </c>
      <c r="J151" s="222">
        <v>4661</v>
      </c>
      <c r="K151" s="222">
        <v>276</v>
      </c>
      <c r="L151" s="222">
        <v>175</v>
      </c>
    </row>
    <row r="152" spans="1:12">
      <c r="A152" s="94">
        <v>1468</v>
      </c>
      <c r="B152" s="94">
        <v>600099504</v>
      </c>
      <c r="C152" s="94" t="s">
        <v>214</v>
      </c>
      <c r="D152" s="225">
        <v>3113</v>
      </c>
      <c r="E152" s="225" t="s">
        <v>288</v>
      </c>
      <c r="F152" s="225" t="s">
        <v>277</v>
      </c>
      <c r="G152" s="222">
        <v>3288897</v>
      </c>
      <c r="H152" s="222">
        <v>2394898</v>
      </c>
      <c r="I152" s="222">
        <v>1065</v>
      </c>
      <c r="J152" s="222">
        <v>809836</v>
      </c>
      <c r="K152" s="222">
        <v>47898</v>
      </c>
      <c r="L152" s="222">
        <v>35200</v>
      </c>
    </row>
    <row r="153" spans="1:12">
      <c r="A153" s="94">
        <v>1468</v>
      </c>
      <c r="B153" s="94">
        <v>600099504</v>
      </c>
      <c r="C153" s="94" t="s">
        <v>214</v>
      </c>
      <c r="D153" s="225">
        <v>3141</v>
      </c>
      <c r="E153" s="247" t="s">
        <v>278</v>
      </c>
      <c r="F153" s="225" t="s">
        <v>279</v>
      </c>
      <c r="G153" s="222">
        <v>9694</v>
      </c>
      <c r="H153" s="222">
        <v>7082</v>
      </c>
      <c r="I153" s="222">
        <v>0</v>
      </c>
      <c r="J153" s="222">
        <v>2395</v>
      </c>
      <c r="K153" s="222">
        <v>142</v>
      </c>
      <c r="L153" s="222">
        <v>75</v>
      </c>
    </row>
    <row r="154" spans="1:12">
      <c r="A154" s="94">
        <v>1468</v>
      </c>
      <c r="B154" s="94">
        <v>600099504</v>
      </c>
      <c r="C154" s="94" t="s">
        <v>214</v>
      </c>
      <c r="D154" s="225">
        <v>3143</v>
      </c>
      <c r="E154" s="225" t="s">
        <v>289</v>
      </c>
      <c r="F154" s="225" t="s">
        <v>277</v>
      </c>
      <c r="G154" s="222">
        <v>53392</v>
      </c>
      <c r="H154" s="222">
        <v>39205</v>
      </c>
      <c r="I154" s="222">
        <v>0</v>
      </c>
      <c r="J154" s="222">
        <v>13252</v>
      </c>
      <c r="K154" s="222">
        <v>785</v>
      </c>
      <c r="L154" s="222">
        <v>150</v>
      </c>
    </row>
    <row r="155" spans="1:12">
      <c r="A155" s="226"/>
      <c r="B155" s="226"/>
      <c r="C155" s="227" t="s">
        <v>214</v>
      </c>
      <c r="D155" s="228"/>
      <c r="E155" s="228"/>
      <c r="F155" s="228"/>
      <c r="G155" s="223">
        <v>3370885</v>
      </c>
      <c r="H155" s="223">
        <v>2454975</v>
      </c>
      <c r="I155" s="223">
        <v>1065</v>
      </c>
      <c r="J155" s="223">
        <v>830144</v>
      </c>
      <c r="K155" s="223">
        <v>49101</v>
      </c>
      <c r="L155" s="223">
        <v>35600</v>
      </c>
    </row>
    <row r="156" spans="1:12">
      <c r="A156" s="94">
        <v>1469</v>
      </c>
      <c r="B156" s="94">
        <v>600024342</v>
      </c>
      <c r="C156" s="94" t="s">
        <v>215</v>
      </c>
      <c r="D156" s="225">
        <v>3114</v>
      </c>
      <c r="E156" s="225" t="s">
        <v>288</v>
      </c>
      <c r="F156" s="225" t="s">
        <v>277</v>
      </c>
      <c r="G156" s="222">
        <v>1956834</v>
      </c>
      <c r="H156" s="222">
        <v>1423847</v>
      </c>
      <c r="I156" s="222">
        <v>1887</v>
      </c>
      <c r="J156" s="222">
        <v>481899</v>
      </c>
      <c r="K156" s="222">
        <v>28477</v>
      </c>
      <c r="L156" s="222">
        <v>20724</v>
      </c>
    </row>
    <row r="157" spans="1:12">
      <c r="A157" s="94">
        <v>1469</v>
      </c>
      <c r="B157" s="94">
        <v>600024342</v>
      </c>
      <c r="C157" s="94" t="s">
        <v>215</v>
      </c>
      <c r="D157" s="225">
        <v>3141</v>
      </c>
      <c r="E157" s="225" t="s">
        <v>278</v>
      </c>
      <c r="F157" s="225" t="s">
        <v>279</v>
      </c>
      <c r="G157" s="222">
        <v>31481</v>
      </c>
      <c r="H157" s="222">
        <v>22984</v>
      </c>
      <c r="I157" s="222">
        <v>0</v>
      </c>
      <c r="J157" s="222">
        <v>7770</v>
      </c>
      <c r="K157" s="222">
        <v>460</v>
      </c>
      <c r="L157" s="222">
        <v>267</v>
      </c>
    </row>
    <row r="158" spans="1:12">
      <c r="A158" s="94">
        <v>1469</v>
      </c>
      <c r="B158" s="94">
        <v>600024342</v>
      </c>
      <c r="C158" s="94" t="s">
        <v>215</v>
      </c>
      <c r="D158" s="225">
        <v>3143</v>
      </c>
      <c r="E158" s="225" t="s">
        <v>289</v>
      </c>
      <c r="F158" s="225" t="s">
        <v>277</v>
      </c>
      <c r="G158" s="222">
        <v>49711</v>
      </c>
      <c r="H158" s="222">
        <v>36529</v>
      </c>
      <c r="I158" s="222">
        <v>0</v>
      </c>
      <c r="J158" s="222">
        <v>12346</v>
      </c>
      <c r="K158" s="222">
        <v>731</v>
      </c>
      <c r="L158" s="222">
        <v>105</v>
      </c>
    </row>
    <row r="159" spans="1:12">
      <c r="A159" s="226"/>
      <c r="B159" s="226"/>
      <c r="C159" s="227" t="s">
        <v>215</v>
      </c>
      <c r="D159" s="228"/>
      <c r="E159" s="228"/>
      <c r="F159" s="228"/>
      <c r="G159" s="223">
        <v>2038026</v>
      </c>
      <c r="H159" s="223">
        <v>1483360</v>
      </c>
      <c r="I159" s="223">
        <v>1887</v>
      </c>
      <c r="J159" s="223">
        <v>502015</v>
      </c>
      <c r="K159" s="223">
        <v>29668</v>
      </c>
      <c r="L159" s="223">
        <v>21096</v>
      </c>
    </row>
    <row r="160" spans="1:12">
      <c r="A160" s="94">
        <v>1470</v>
      </c>
      <c r="B160" s="94">
        <v>600028828</v>
      </c>
      <c r="C160" s="94" t="s">
        <v>216</v>
      </c>
      <c r="D160" s="225">
        <v>3133</v>
      </c>
      <c r="E160" s="225" t="s">
        <v>291</v>
      </c>
      <c r="F160" s="225" t="s">
        <v>279</v>
      </c>
      <c r="G160" s="222">
        <v>2831078</v>
      </c>
      <c r="H160" s="222">
        <v>2047984</v>
      </c>
      <c r="I160" s="222">
        <v>17595</v>
      </c>
      <c r="J160" s="222">
        <v>698166</v>
      </c>
      <c r="K160" s="222">
        <v>40960</v>
      </c>
      <c r="L160" s="222">
        <v>26373</v>
      </c>
    </row>
    <row r="161" spans="1:12">
      <c r="A161" s="94">
        <v>1470</v>
      </c>
      <c r="B161" s="94">
        <v>600028828</v>
      </c>
      <c r="C161" s="94" t="s">
        <v>216</v>
      </c>
      <c r="D161" s="225">
        <v>3141</v>
      </c>
      <c r="E161" s="225" t="s">
        <v>278</v>
      </c>
      <c r="F161" s="225" t="s">
        <v>279</v>
      </c>
      <c r="G161" s="222">
        <v>90500</v>
      </c>
      <c r="H161" s="222">
        <v>66324</v>
      </c>
      <c r="I161" s="222">
        <v>0</v>
      </c>
      <c r="J161" s="222">
        <v>22417</v>
      </c>
      <c r="K161" s="222">
        <v>1327</v>
      </c>
      <c r="L161" s="222">
        <v>432</v>
      </c>
    </row>
    <row r="162" spans="1:12">
      <c r="A162" s="226"/>
      <c r="B162" s="226"/>
      <c r="C162" s="227" t="s">
        <v>216</v>
      </c>
      <c r="D162" s="228"/>
      <c r="E162" s="228"/>
      <c r="F162" s="228"/>
      <c r="G162" s="223">
        <v>2921578</v>
      </c>
      <c r="H162" s="223">
        <v>2114308</v>
      </c>
      <c r="I162" s="223">
        <v>17595</v>
      </c>
      <c r="J162" s="223">
        <v>720583</v>
      </c>
      <c r="K162" s="223">
        <v>42287</v>
      </c>
      <c r="L162" s="223">
        <v>26805</v>
      </c>
    </row>
    <row r="163" spans="1:12">
      <c r="A163" s="94">
        <v>1471</v>
      </c>
      <c r="B163" s="94">
        <v>600028836</v>
      </c>
      <c r="C163" s="94" t="s">
        <v>217</v>
      </c>
      <c r="D163" s="225">
        <v>3133</v>
      </c>
      <c r="E163" s="225" t="s">
        <v>291</v>
      </c>
      <c r="F163" s="225" t="s">
        <v>279</v>
      </c>
      <c r="G163" s="222">
        <v>4872669</v>
      </c>
      <c r="H163" s="222">
        <v>3522674</v>
      </c>
      <c r="I163" s="222">
        <v>33063</v>
      </c>
      <c r="J163" s="222">
        <v>1201839</v>
      </c>
      <c r="K163" s="222">
        <v>70454</v>
      </c>
      <c r="L163" s="222">
        <v>44639</v>
      </c>
    </row>
    <row r="164" spans="1:12">
      <c r="A164" s="94">
        <v>1471</v>
      </c>
      <c r="B164" s="94">
        <v>600028836</v>
      </c>
      <c r="C164" s="94" t="s">
        <v>217</v>
      </c>
      <c r="D164" s="225">
        <v>3141</v>
      </c>
      <c r="E164" s="225" t="s">
        <v>278</v>
      </c>
      <c r="F164" s="225" t="s">
        <v>279</v>
      </c>
      <c r="G164" s="222">
        <v>198152</v>
      </c>
      <c r="H164" s="222">
        <v>145149</v>
      </c>
      <c r="I164" s="222">
        <v>0</v>
      </c>
      <c r="J164" s="222">
        <v>49061</v>
      </c>
      <c r="K164" s="222">
        <v>2904</v>
      </c>
      <c r="L164" s="222">
        <v>1038</v>
      </c>
    </row>
    <row r="165" spans="1:12">
      <c r="A165" s="226"/>
      <c r="B165" s="226"/>
      <c r="C165" s="227" t="s">
        <v>217</v>
      </c>
      <c r="D165" s="228"/>
      <c r="E165" s="228"/>
      <c r="F165" s="228"/>
      <c r="G165" s="223">
        <v>5070821</v>
      </c>
      <c r="H165" s="223">
        <v>3667823</v>
      </c>
      <c r="I165" s="223">
        <v>33063</v>
      </c>
      <c r="J165" s="223">
        <v>1250900</v>
      </c>
      <c r="K165" s="223">
        <v>73358</v>
      </c>
      <c r="L165" s="223">
        <v>45677</v>
      </c>
    </row>
    <row r="166" spans="1:12">
      <c r="A166" s="94">
        <v>1472</v>
      </c>
      <c r="B166" s="94">
        <v>610400681</v>
      </c>
      <c r="C166" s="94" t="s">
        <v>218</v>
      </c>
      <c r="D166" s="225">
        <v>3133</v>
      </c>
      <c r="E166" s="225" t="s">
        <v>291</v>
      </c>
      <c r="F166" s="225" t="s">
        <v>279</v>
      </c>
      <c r="G166" s="222">
        <v>4803462</v>
      </c>
      <c r="H166" s="222">
        <v>3499559</v>
      </c>
      <c r="I166" s="222">
        <v>4800</v>
      </c>
      <c r="J166" s="222">
        <v>1184473</v>
      </c>
      <c r="K166" s="222">
        <v>69991</v>
      </c>
      <c r="L166" s="222">
        <v>44639</v>
      </c>
    </row>
    <row r="167" spans="1:12">
      <c r="A167" s="94">
        <v>1472</v>
      </c>
      <c r="B167" s="94">
        <v>610400681</v>
      </c>
      <c r="C167" s="94" t="s">
        <v>218</v>
      </c>
      <c r="D167" s="225">
        <v>3141</v>
      </c>
      <c r="E167" s="225" t="s">
        <v>278</v>
      </c>
      <c r="F167" s="225" t="s">
        <v>279</v>
      </c>
      <c r="G167" s="222">
        <v>120874</v>
      </c>
      <c r="H167" s="222">
        <v>88551</v>
      </c>
      <c r="I167" s="222">
        <v>0</v>
      </c>
      <c r="J167" s="222">
        <v>29930</v>
      </c>
      <c r="K167" s="222">
        <v>1770</v>
      </c>
      <c r="L167" s="222">
        <v>623</v>
      </c>
    </row>
    <row r="168" spans="1:12">
      <c r="A168" s="226"/>
      <c r="B168" s="226"/>
      <c r="C168" s="227" t="s">
        <v>218</v>
      </c>
      <c r="D168" s="228"/>
      <c r="E168" s="228"/>
      <c r="F168" s="228"/>
      <c r="G168" s="223">
        <v>4924336</v>
      </c>
      <c r="H168" s="223">
        <v>3588110</v>
      </c>
      <c r="I168" s="223">
        <v>4800</v>
      </c>
      <c r="J168" s="223">
        <v>1214403</v>
      </c>
      <c r="K168" s="223">
        <v>71761</v>
      </c>
      <c r="L168" s="223">
        <v>45262</v>
      </c>
    </row>
    <row r="169" spans="1:12">
      <c r="A169" s="94">
        <v>1473</v>
      </c>
      <c r="B169" s="94">
        <v>600023141</v>
      </c>
      <c r="C169" s="94" t="s">
        <v>219</v>
      </c>
      <c r="D169" s="225">
        <v>3133</v>
      </c>
      <c r="E169" s="225" t="s">
        <v>291</v>
      </c>
      <c r="F169" s="225" t="s">
        <v>279</v>
      </c>
      <c r="G169" s="222">
        <v>4131775</v>
      </c>
      <c r="H169" s="222">
        <v>2959062</v>
      </c>
      <c r="I169" s="222">
        <v>56001</v>
      </c>
      <c r="J169" s="222">
        <v>1019092</v>
      </c>
      <c r="K169" s="222">
        <v>59181</v>
      </c>
      <c r="L169" s="222">
        <v>38439</v>
      </c>
    </row>
    <row r="170" spans="1:12">
      <c r="A170" s="94">
        <v>1473</v>
      </c>
      <c r="B170" s="94">
        <v>600023141</v>
      </c>
      <c r="C170" s="94" t="s">
        <v>219</v>
      </c>
      <c r="D170" s="225">
        <v>3141</v>
      </c>
      <c r="E170" s="225" t="s">
        <v>278</v>
      </c>
      <c r="F170" s="225" t="s">
        <v>279</v>
      </c>
      <c r="G170" s="222">
        <v>173326</v>
      </c>
      <c r="H170" s="222">
        <v>126985</v>
      </c>
      <c r="I170" s="222">
        <v>0</v>
      </c>
      <c r="J170" s="222">
        <v>42920</v>
      </c>
      <c r="K170" s="222">
        <v>2541</v>
      </c>
      <c r="L170" s="222">
        <v>880</v>
      </c>
    </row>
    <row r="171" spans="1:12">
      <c r="A171" s="226"/>
      <c r="B171" s="226"/>
      <c r="C171" s="227" t="s">
        <v>219</v>
      </c>
      <c r="D171" s="228"/>
      <c r="E171" s="228"/>
      <c r="F171" s="228"/>
      <c r="G171" s="223">
        <v>4305101</v>
      </c>
      <c r="H171" s="223">
        <v>3086047</v>
      </c>
      <c r="I171" s="223">
        <v>56001</v>
      </c>
      <c r="J171" s="223">
        <v>1062012</v>
      </c>
      <c r="K171" s="223">
        <v>61722</v>
      </c>
      <c r="L171" s="223">
        <v>39319</v>
      </c>
    </row>
    <row r="172" spans="1:12">
      <c r="A172" s="94">
        <v>1474</v>
      </c>
      <c r="B172" s="94">
        <v>600029107</v>
      </c>
      <c r="C172" s="94" t="s">
        <v>220</v>
      </c>
      <c r="D172" s="225">
        <v>3133</v>
      </c>
      <c r="E172" s="225" t="s">
        <v>291</v>
      </c>
      <c r="F172" s="225" t="s">
        <v>279</v>
      </c>
      <c r="G172" s="222">
        <v>2794900</v>
      </c>
      <c r="H172" s="222">
        <v>2029812</v>
      </c>
      <c r="I172" s="222">
        <v>9000</v>
      </c>
      <c r="J172" s="222">
        <v>689119</v>
      </c>
      <c r="K172" s="222">
        <v>40596</v>
      </c>
      <c r="L172" s="222">
        <v>26373</v>
      </c>
    </row>
    <row r="173" spans="1:12">
      <c r="A173" s="94">
        <v>1474</v>
      </c>
      <c r="B173" s="94">
        <v>600029107</v>
      </c>
      <c r="C173" s="94" t="s">
        <v>220</v>
      </c>
      <c r="D173" s="225">
        <v>3141</v>
      </c>
      <c r="E173" s="225" t="s">
        <v>278</v>
      </c>
      <c r="F173" s="225" t="s">
        <v>279</v>
      </c>
      <c r="G173" s="222">
        <v>65141</v>
      </c>
      <c r="H173" s="222">
        <v>47731</v>
      </c>
      <c r="I173" s="222">
        <v>0</v>
      </c>
      <c r="J173" s="222">
        <v>16133</v>
      </c>
      <c r="K173" s="222">
        <v>955</v>
      </c>
      <c r="L173" s="222">
        <v>322</v>
      </c>
    </row>
    <row r="174" spans="1:12">
      <c r="A174" s="226"/>
      <c r="B174" s="226"/>
      <c r="C174" s="227" t="s">
        <v>220</v>
      </c>
      <c r="D174" s="228"/>
      <c r="E174" s="228"/>
      <c r="F174" s="228"/>
      <c r="G174" s="223">
        <v>2860041</v>
      </c>
      <c r="H174" s="223">
        <v>2077543</v>
      </c>
      <c r="I174" s="223">
        <v>9000</v>
      </c>
      <c r="J174" s="223">
        <v>705252</v>
      </c>
      <c r="K174" s="223">
        <v>41551</v>
      </c>
      <c r="L174" s="223">
        <v>26695</v>
      </c>
    </row>
    <row r="175" spans="1:12">
      <c r="A175" s="94">
        <v>1475</v>
      </c>
      <c r="B175" s="94">
        <v>600029166</v>
      </c>
      <c r="C175" s="94" t="s">
        <v>221</v>
      </c>
      <c r="D175" s="225">
        <v>3133</v>
      </c>
      <c r="E175" s="225" t="s">
        <v>291</v>
      </c>
      <c r="F175" s="225" t="s">
        <v>279</v>
      </c>
      <c r="G175" s="222">
        <v>3535441</v>
      </c>
      <c r="H175" s="222">
        <v>2551482</v>
      </c>
      <c r="I175" s="222">
        <v>27999</v>
      </c>
      <c r="J175" s="222">
        <v>871865</v>
      </c>
      <c r="K175" s="222">
        <v>51030</v>
      </c>
      <c r="L175" s="222">
        <v>33065</v>
      </c>
    </row>
    <row r="176" spans="1:12">
      <c r="A176" s="226"/>
      <c r="B176" s="226"/>
      <c r="C176" s="227" t="s">
        <v>221</v>
      </c>
      <c r="D176" s="228"/>
      <c r="E176" s="228"/>
      <c r="F176" s="228"/>
      <c r="G176" s="223">
        <v>3535441</v>
      </c>
      <c r="H176" s="223">
        <v>2551482</v>
      </c>
      <c r="I176" s="223">
        <v>27999</v>
      </c>
      <c r="J176" s="223">
        <v>871865</v>
      </c>
      <c r="K176" s="223">
        <v>51030</v>
      </c>
      <c r="L176" s="223">
        <v>33065</v>
      </c>
    </row>
    <row r="177" spans="1:12">
      <c r="A177" s="94">
        <v>1476</v>
      </c>
      <c r="B177" s="94">
        <v>600029808</v>
      </c>
      <c r="C177" s="94" t="s">
        <v>222</v>
      </c>
      <c r="D177" s="225">
        <v>3133</v>
      </c>
      <c r="E177" s="225" t="s">
        <v>291</v>
      </c>
      <c r="F177" s="225" t="s">
        <v>279</v>
      </c>
      <c r="G177" s="222">
        <v>1974447</v>
      </c>
      <c r="H177" s="222">
        <v>1366349</v>
      </c>
      <c r="I177" s="222">
        <v>75123</v>
      </c>
      <c r="J177" s="222">
        <v>487218</v>
      </c>
      <c r="K177" s="222">
        <v>27327</v>
      </c>
      <c r="L177" s="222">
        <v>18430</v>
      </c>
    </row>
    <row r="178" spans="1:12">
      <c r="A178" s="94">
        <v>1476</v>
      </c>
      <c r="B178" s="94">
        <v>600029808</v>
      </c>
      <c r="C178" s="94" t="s">
        <v>222</v>
      </c>
      <c r="D178" s="225">
        <v>3141</v>
      </c>
      <c r="E178" s="225" t="s">
        <v>278</v>
      </c>
      <c r="F178" s="225" t="s">
        <v>279</v>
      </c>
      <c r="G178" s="222">
        <v>65113</v>
      </c>
      <c r="H178" s="222">
        <v>47718</v>
      </c>
      <c r="I178" s="222">
        <v>0</v>
      </c>
      <c r="J178" s="222">
        <v>16129</v>
      </c>
      <c r="K178" s="222">
        <v>954</v>
      </c>
      <c r="L178" s="222">
        <v>312</v>
      </c>
    </row>
    <row r="179" spans="1:12">
      <c r="A179" s="226"/>
      <c r="B179" s="226"/>
      <c r="C179" s="227" t="s">
        <v>222</v>
      </c>
      <c r="D179" s="228"/>
      <c r="E179" s="228"/>
      <c r="F179" s="228"/>
      <c r="G179" s="223">
        <v>2039560</v>
      </c>
      <c r="H179" s="223">
        <v>1414067</v>
      </c>
      <c r="I179" s="223">
        <v>75123</v>
      </c>
      <c r="J179" s="223">
        <v>503347</v>
      </c>
      <c r="K179" s="223">
        <v>28281</v>
      </c>
      <c r="L179" s="223">
        <v>18742</v>
      </c>
    </row>
    <row r="180" spans="1:12">
      <c r="A180" s="94">
        <v>1491</v>
      </c>
      <c r="B180" s="94">
        <v>600033392</v>
      </c>
      <c r="C180" s="94" t="s">
        <v>223</v>
      </c>
      <c r="D180" s="225">
        <v>3146</v>
      </c>
      <c r="E180" s="225" t="s">
        <v>292</v>
      </c>
      <c r="F180" s="225" t="s">
        <v>279</v>
      </c>
      <c r="G180" s="222">
        <v>2220546</v>
      </c>
      <c r="H180" s="222">
        <v>1578282</v>
      </c>
      <c r="I180" s="222">
        <v>2400</v>
      </c>
      <c r="J180" s="222">
        <v>534271</v>
      </c>
      <c r="K180" s="222">
        <v>31565</v>
      </c>
      <c r="L180" s="222">
        <v>74028</v>
      </c>
    </row>
    <row r="181" spans="1:12">
      <c r="A181" s="226"/>
      <c r="B181" s="226"/>
      <c r="C181" s="227" t="s">
        <v>223</v>
      </c>
      <c r="D181" s="228"/>
      <c r="E181" s="228"/>
      <c r="F181" s="228"/>
      <c r="G181" s="223">
        <v>2220546</v>
      </c>
      <c r="H181" s="223">
        <v>1578282</v>
      </c>
      <c r="I181" s="223">
        <v>2400</v>
      </c>
      <c r="J181" s="223">
        <v>534271</v>
      </c>
      <c r="K181" s="223">
        <v>31565</v>
      </c>
      <c r="L181" s="223">
        <v>74028</v>
      </c>
    </row>
    <row r="182" spans="1:12">
      <c r="A182" s="94">
        <v>1492</v>
      </c>
      <c r="B182" s="94">
        <v>600033511</v>
      </c>
      <c r="C182" s="94" t="s">
        <v>224</v>
      </c>
      <c r="D182" s="225">
        <v>3146</v>
      </c>
      <c r="E182" s="225" t="s">
        <v>292</v>
      </c>
      <c r="F182" s="225" t="s">
        <v>279</v>
      </c>
      <c r="G182" s="222">
        <v>2107157</v>
      </c>
      <c r="H182" s="222">
        <v>1498990</v>
      </c>
      <c r="I182" s="222">
        <v>0</v>
      </c>
      <c r="J182" s="222">
        <v>506659</v>
      </c>
      <c r="K182" s="222">
        <v>29980</v>
      </c>
      <c r="L182" s="222">
        <v>71528</v>
      </c>
    </row>
    <row r="183" spans="1:12">
      <c r="A183" s="226"/>
      <c r="B183" s="226"/>
      <c r="C183" s="227" t="s">
        <v>224</v>
      </c>
      <c r="D183" s="228"/>
      <c r="E183" s="228"/>
      <c r="F183" s="228"/>
      <c r="G183" s="223">
        <v>2107157</v>
      </c>
      <c r="H183" s="223">
        <v>1498990</v>
      </c>
      <c r="I183" s="223">
        <v>0</v>
      </c>
      <c r="J183" s="223">
        <v>506659</v>
      </c>
      <c r="K183" s="223">
        <v>29980</v>
      </c>
      <c r="L183" s="223">
        <v>71528</v>
      </c>
    </row>
    <row r="184" spans="1:12">
      <c r="A184" s="94">
        <v>1493</v>
      </c>
      <c r="B184" s="94">
        <v>600033597</v>
      </c>
      <c r="C184" s="94" t="s">
        <v>225</v>
      </c>
      <c r="D184" s="225">
        <v>3146</v>
      </c>
      <c r="E184" s="225" t="s">
        <v>292</v>
      </c>
      <c r="F184" s="225" t="s">
        <v>279</v>
      </c>
      <c r="G184" s="222">
        <v>3654399</v>
      </c>
      <c r="H184" s="222">
        <v>2601657</v>
      </c>
      <c r="I184" s="222">
        <v>6999</v>
      </c>
      <c r="J184" s="222">
        <v>881725</v>
      </c>
      <c r="K184" s="222">
        <v>52032</v>
      </c>
      <c r="L184" s="222">
        <v>111986</v>
      </c>
    </row>
    <row r="185" spans="1:12">
      <c r="A185" s="226"/>
      <c r="B185" s="226"/>
      <c r="C185" s="227" t="s">
        <v>225</v>
      </c>
      <c r="D185" s="228"/>
      <c r="E185" s="228"/>
      <c r="F185" s="228"/>
      <c r="G185" s="223">
        <v>3654399</v>
      </c>
      <c r="H185" s="223">
        <v>2601657</v>
      </c>
      <c r="I185" s="223">
        <v>6999</v>
      </c>
      <c r="J185" s="223">
        <v>881725</v>
      </c>
      <c r="K185" s="223">
        <v>52032</v>
      </c>
      <c r="L185" s="223">
        <v>111986</v>
      </c>
    </row>
    <row r="186" spans="1:12">
      <c r="A186" s="94">
        <v>1494</v>
      </c>
      <c r="B186" s="94">
        <v>600034062</v>
      </c>
      <c r="C186" s="94" t="s">
        <v>226</v>
      </c>
      <c r="D186" s="225">
        <v>3146</v>
      </c>
      <c r="E186" s="225" t="s">
        <v>292</v>
      </c>
      <c r="F186" s="225" t="s">
        <v>279</v>
      </c>
      <c r="G186" s="222">
        <v>2456500</v>
      </c>
      <c r="H186" s="222">
        <v>1765382</v>
      </c>
      <c r="I186" s="222">
        <v>999</v>
      </c>
      <c r="J186" s="222">
        <v>597036</v>
      </c>
      <c r="K186" s="222">
        <v>35307</v>
      </c>
      <c r="L186" s="222">
        <v>57776</v>
      </c>
    </row>
    <row r="187" spans="1:12">
      <c r="A187" s="226"/>
      <c r="B187" s="226"/>
      <c r="C187" s="227" t="s">
        <v>226</v>
      </c>
      <c r="D187" s="228"/>
      <c r="E187" s="228"/>
      <c r="F187" s="228"/>
      <c r="G187" s="223">
        <v>2456500</v>
      </c>
      <c r="H187" s="223">
        <v>1765382</v>
      </c>
      <c r="I187" s="223">
        <v>999</v>
      </c>
      <c r="J187" s="223">
        <v>597036</v>
      </c>
      <c r="K187" s="223">
        <v>35307</v>
      </c>
      <c r="L187" s="223">
        <v>57776</v>
      </c>
    </row>
    <row r="188" spans="1:12">
      <c r="A188" s="94">
        <v>1498</v>
      </c>
      <c r="B188" s="94">
        <v>691013861</v>
      </c>
      <c r="C188" s="94" t="s">
        <v>227</v>
      </c>
      <c r="D188" s="225">
        <v>3146</v>
      </c>
      <c r="E188" s="225" t="s">
        <v>290</v>
      </c>
      <c r="F188" s="225" t="s">
        <v>279</v>
      </c>
      <c r="G188" s="222">
        <v>2005987</v>
      </c>
      <c r="H188" s="222">
        <v>1472561</v>
      </c>
      <c r="I188" s="222">
        <v>0</v>
      </c>
      <c r="J188" s="222">
        <v>497726</v>
      </c>
      <c r="K188" s="222">
        <v>29451</v>
      </c>
      <c r="L188" s="222">
        <v>6249</v>
      </c>
    </row>
    <row r="189" spans="1:12">
      <c r="A189" s="226"/>
      <c r="B189" s="226"/>
      <c r="C189" s="227" t="s">
        <v>227</v>
      </c>
      <c r="D189" s="228"/>
      <c r="E189" s="228"/>
      <c r="F189" s="228"/>
      <c r="G189" s="223">
        <v>2005987</v>
      </c>
      <c r="H189" s="223">
        <v>1472561</v>
      </c>
      <c r="I189" s="223">
        <v>0</v>
      </c>
      <c r="J189" s="223">
        <v>497726</v>
      </c>
      <c r="K189" s="223">
        <v>29451</v>
      </c>
      <c r="L189" s="223">
        <v>6249</v>
      </c>
    </row>
    <row r="190" spans="1:12">
      <c r="A190" s="226"/>
      <c r="B190" s="226"/>
      <c r="C190" s="227" t="s">
        <v>228</v>
      </c>
      <c r="D190" s="228"/>
      <c r="E190" s="228"/>
      <c r="F190" s="228"/>
      <c r="G190" s="223">
        <v>475740433</v>
      </c>
      <c r="H190" s="223">
        <v>341590063</v>
      </c>
      <c r="I190" s="223">
        <v>2559456</v>
      </c>
      <c r="J190" s="223">
        <v>116322536</v>
      </c>
      <c r="K190" s="223">
        <v>6831816</v>
      </c>
      <c r="L190" s="223">
        <v>8436562</v>
      </c>
    </row>
    <row r="191" spans="1:12">
      <c r="G191" s="169"/>
    </row>
  </sheetData>
  <mergeCells count="3">
    <mergeCell ref="G1:L2"/>
    <mergeCell ref="G3:G4"/>
    <mergeCell ref="H3:L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06"/>
  <sheetViews>
    <sheetView zoomScaleNormal="100" workbookViewId="0">
      <selection activeCell="K16" sqref="K16"/>
    </sheetView>
  </sheetViews>
  <sheetFormatPr defaultRowHeight="15"/>
  <cols>
    <col min="2" max="2" width="15.42578125" customWidth="1"/>
    <col min="3" max="3" width="10.140625" bestFit="1" customWidth="1"/>
    <col min="5" max="5" width="14.7109375" style="98" bestFit="1" customWidth="1"/>
    <col min="9" max="9" width="13.42578125" bestFit="1" customWidth="1"/>
    <col min="10" max="10" width="10.7109375" bestFit="1" customWidth="1"/>
    <col min="11" max="11" width="12.28515625" customWidth="1"/>
  </cols>
  <sheetData>
    <row r="2" spans="2:12" ht="15.75" thickBot="1"/>
    <row r="3" spans="2:12" s="93" customFormat="1" ht="72" customHeight="1" thickBot="1">
      <c r="B3" s="97" t="s">
        <v>161</v>
      </c>
      <c r="C3" s="97" t="s">
        <v>162</v>
      </c>
      <c r="D3" s="97" t="s">
        <v>74</v>
      </c>
      <c r="E3" s="114" t="s">
        <v>163</v>
      </c>
      <c r="H3" s="103" t="s">
        <v>74</v>
      </c>
      <c r="I3" s="104" t="s">
        <v>164</v>
      </c>
      <c r="K3" s="93" t="s">
        <v>166</v>
      </c>
    </row>
    <row r="4" spans="2:12" ht="15" customHeight="1">
      <c r="B4" s="95">
        <v>44120</v>
      </c>
      <c r="C4" s="94">
        <v>1462</v>
      </c>
      <c r="D4" s="94">
        <v>33079</v>
      </c>
      <c r="E4" s="96">
        <v>44872</v>
      </c>
      <c r="H4" s="101">
        <v>33038</v>
      </c>
      <c r="I4" s="102">
        <f t="shared" ref="I4:I13" si="0">SUMIFS($E$4:$E$106,$D$4:$D$106,$H4)</f>
        <v>0</v>
      </c>
      <c r="J4" s="111">
        <f>I4-K4</f>
        <v>0</v>
      </c>
    </row>
    <row r="5" spans="2:12" ht="15" customHeight="1">
      <c r="B5" s="95">
        <v>44127</v>
      </c>
      <c r="C5" s="94">
        <v>2460</v>
      </c>
      <c r="D5" s="94">
        <v>33070</v>
      </c>
      <c r="E5" s="96">
        <v>78660</v>
      </c>
      <c r="H5" s="99">
        <v>33040</v>
      </c>
      <c r="I5" s="100">
        <f t="shared" si="0"/>
        <v>7625</v>
      </c>
      <c r="J5" s="111" t="e">
        <f>I5-K5</f>
        <v>#REF!</v>
      </c>
      <c r="K5" s="98" t="e">
        <f>'přehled dotací 2022'!#REF!</f>
        <v>#REF!</v>
      </c>
    </row>
    <row r="6" spans="2:12" ht="15" customHeight="1">
      <c r="B6" s="95">
        <v>44145</v>
      </c>
      <c r="C6" s="94">
        <v>2492</v>
      </c>
      <c r="D6" s="94">
        <v>33070</v>
      </c>
      <c r="E6" s="96">
        <v>9240</v>
      </c>
      <c r="H6" s="99">
        <v>33070</v>
      </c>
      <c r="I6" s="100">
        <f t="shared" si="0"/>
        <v>786305.19000000006</v>
      </c>
      <c r="J6" s="111" t="e">
        <f t="shared" ref="J6:J13" si="1">I6-K6</f>
        <v>#REF!</v>
      </c>
      <c r="K6" s="98" t="e">
        <f>'přehled dotací 2022'!#REF!</f>
        <v>#REF!</v>
      </c>
    </row>
    <row r="7" spans="2:12" ht="15" customHeight="1">
      <c r="B7" s="95">
        <v>44145</v>
      </c>
      <c r="C7" s="94">
        <v>2325</v>
      </c>
      <c r="D7" s="94">
        <v>33075</v>
      </c>
      <c r="E7" s="96">
        <v>16560</v>
      </c>
      <c r="H7" s="99">
        <v>33071</v>
      </c>
      <c r="I7" s="100">
        <f t="shared" si="0"/>
        <v>0</v>
      </c>
      <c r="J7" s="111" t="e">
        <f t="shared" si="1"/>
        <v>#REF!</v>
      </c>
      <c r="K7" s="98" t="e">
        <f>'přehled dotací 2022'!#REF!</f>
        <v>#REF!</v>
      </c>
      <c r="L7" t="s">
        <v>165</v>
      </c>
    </row>
    <row r="8" spans="2:12" ht="15" customHeight="1">
      <c r="B8" s="95">
        <v>44145</v>
      </c>
      <c r="C8" s="94">
        <v>2325</v>
      </c>
      <c r="D8" s="94">
        <v>33070</v>
      </c>
      <c r="E8" s="96">
        <v>33060</v>
      </c>
      <c r="H8" s="99">
        <v>33075</v>
      </c>
      <c r="I8" s="100">
        <f t="shared" si="0"/>
        <v>414124.45999999996</v>
      </c>
      <c r="J8" s="111" t="e">
        <f t="shared" si="1"/>
        <v>#REF!</v>
      </c>
      <c r="K8" s="98" t="e">
        <f>'přehled dotací 2022'!#REF!</f>
        <v>#REF!</v>
      </c>
    </row>
    <row r="9" spans="2:12" ht="15" customHeight="1">
      <c r="B9" s="95">
        <v>44146</v>
      </c>
      <c r="C9" s="94">
        <v>3454</v>
      </c>
      <c r="D9" s="94">
        <v>33166</v>
      </c>
      <c r="E9" s="96">
        <v>31023</v>
      </c>
      <c r="H9" s="99">
        <v>33079</v>
      </c>
      <c r="I9" s="100">
        <f t="shared" si="0"/>
        <v>1726213.51</v>
      </c>
      <c r="J9" s="111" t="e">
        <f t="shared" si="1"/>
        <v>#REF!</v>
      </c>
      <c r="K9" s="98" t="e">
        <f>'přehled dotací 2022'!#REF!</f>
        <v>#REF!</v>
      </c>
    </row>
    <row r="10" spans="2:12" ht="15" customHeight="1">
      <c r="B10" s="95">
        <v>44146</v>
      </c>
      <c r="C10" s="94">
        <v>2444</v>
      </c>
      <c r="D10" s="94">
        <v>33070</v>
      </c>
      <c r="E10" s="96">
        <v>4000</v>
      </c>
      <c r="H10" s="99">
        <v>33080</v>
      </c>
      <c r="I10" s="100">
        <f t="shared" si="0"/>
        <v>0</v>
      </c>
      <c r="J10" s="111">
        <f t="shared" si="1"/>
        <v>0</v>
      </c>
    </row>
    <row r="11" spans="2:12" ht="15" customHeight="1">
      <c r="B11" s="95">
        <v>44146</v>
      </c>
      <c r="C11" s="94">
        <v>2495</v>
      </c>
      <c r="D11" s="94">
        <v>33070</v>
      </c>
      <c r="E11" s="96">
        <v>15200</v>
      </c>
      <c r="H11" s="99">
        <v>33160</v>
      </c>
      <c r="I11" s="100">
        <f t="shared" si="0"/>
        <v>0</v>
      </c>
      <c r="J11" s="111" t="e">
        <f t="shared" si="1"/>
        <v>#REF!</v>
      </c>
      <c r="K11" s="98" t="e">
        <f>'přehled dotací 2022'!#REF!</f>
        <v>#REF!</v>
      </c>
      <c r="L11" t="s">
        <v>165</v>
      </c>
    </row>
    <row r="12" spans="2:12" ht="15" customHeight="1">
      <c r="B12" s="95">
        <v>44146</v>
      </c>
      <c r="C12" s="94">
        <v>1428</v>
      </c>
      <c r="D12" s="94">
        <v>33079</v>
      </c>
      <c r="E12" s="96">
        <v>310193</v>
      </c>
      <c r="H12" s="99">
        <v>33166</v>
      </c>
      <c r="I12" s="100">
        <f t="shared" si="0"/>
        <v>730690</v>
      </c>
      <c r="J12" s="111">
        <f t="shared" si="1"/>
        <v>730690</v>
      </c>
      <c r="L12" t="s">
        <v>167</v>
      </c>
    </row>
    <row r="13" spans="2:12" ht="15.75" customHeight="1" thickBot="1">
      <c r="B13" s="95">
        <v>44146</v>
      </c>
      <c r="C13" s="94">
        <v>4450</v>
      </c>
      <c r="D13" s="94">
        <v>33070</v>
      </c>
      <c r="E13" s="96">
        <v>2235</v>
      </c>
      <c r="H13" s="105">
        <v>33354</v>
      </c>
      <c r="I13" s="106">
        <f t="shared" si="0"/>
        <v>0</v>
      </c>
      <c r="J13" s="111">
        <f t="shared" si="1"/>
        <v>0</v>
      </c>
    </row>
    <row r="14" spans="2:12" ht="15.75" customHeight="1" thickBot="1">
      <c r="B14" s="95">
        <v>44147</v>
      </c>
      <c r="C14" s="94">
        <v>2448</v>
      </c>
      <c r="D14" s="94">
        <v>33070</v>
      </c>
      <c r="E14" s="96">
        <v>31920</v>
      </c>
      <c r="H14" s="107" t="s">
        <v>168</v>
      </c>
      <c r="I14" s="108">
        <f>SUM(I4:I13)</f>
        <v>3664958.16</v>
      </c>
    </row>
    <row r="15" spans="2:12" ht="15" customHeight="1">
      <c r="B15" s="95">
        <v>44147</v>
      </c>
      <c r="C15" s="94">
        <v>4445</v>
      </c>
      <c r="D15" s="94">
        <v>33070</v>
      </c>
      <c r="E15" s="96">
        <v>3214</v>
      </c>
      <c r="K15" s="98" t="e">
        <f>K9+K8+K6+K5</f>
        <v>#REF!</v>
      </c>
    </row>
    <row r="16" spans="2:12" ht="15" customHeight="1">
      <c r="B16" s="95">
        <v>44148</v>
      </c>
      <c r="C16" s="94">
        <v>3409</v>
      </c>
      <c r="D16" s="94">
        <v>33079</v>
      </c>
      <c r="E16" s="96">
        <v>53835</v>
      </c>
    </row>
    <row r="17" spans="2:5" ht="15" customHeight="1">
      <c r="B17" s="95">
        <v>44148</v>
      </c>
      <c r="C17" s="94">
        <v>4454</v>
      </c>
      <c r="D17" s="94">
        <v>33075</v>
      </c>
      <c r="E17" s="96">
        <v>45493</v>
      </c>
    </row>
    <row r="18" spans="2:5" ht="15" customHeight="1">
      <c r="B18" s="95">
        <v>44148</v>
      </c>
      <c r="C18" s="94">
        <v>5453</v>
      </c>
      <c r="D18" s="94">
        <v>33070</v>
      </c>
      <c r="E18" s="96">
        <v>20520</v>
      </c>
    </row>
    <row r="19" spans="2:5" ht="15" customHeight="1">
      <c r="B19" s="95">
        <v>44151</v>
      </c>
      <c r="C19" s="94">
        <v>5438</v>
      </c>
      <c r="D19" s="94">
        <v>33070</v>
      </c>
      <c r="E19" s="96">
        <v>11317.6</v>
      </c>
    </row>
    <row r="20" spans="2:5" ht="15" customHeight="1">
      <c r="B20" s="95">
        <v>44151</v>
      </c>
      <c r="C20" s="94">
        <v>5441</v>
      </c>
      <c r="D20" s="94">
        <v>33075</v>
      </c>
      <c r="E20" s="96">
        <v>37481</v>
      </c>
    </row>
    <row r="21" spans="2:5" ht="15" customHeight="1">
      <c r="B21" s="95">
        <v>44151</v>
      </c>
      <c r="C21" s="94">
        <v>2498</v>
      </c>
      <c r="D21" s="94">
        <v>33070</v>
      </c>
      <c r="E21" s="96">
        <v>4875</v>
      </c>
    </row>
    <row r="22" spans="2:5" ht="15" customHeight="1">
      <c r="B22" s="95">
        <v>44153</v>
      </c>
      <c r="C22" s="94">
        <v>3436</v>
      </c>
      <c r="D22" s="94">
        <v>33070</v>
      </c>
      <c r="E22" s="96">
        <v>13440</v>
      </c>
    </row>
    <row r="23" spans="2:5" ht="15" customHeight="1">
      <c r="B23" s="95">
        <v>44154</v>
      </c>
      <c r="C23" s="94">
        <v>4467</v>
      </c>
      <c r="D23" s="94">
        <v>33070</v>
      </c>
      <c r="E23" s="96">
        <v>11623</v>
      </c>
    </row>
    <row r="24" spans="2:5" ht="15" customHeight="1">
      <c r="B24" s="95">
        <v>44155</v>
      </c>
      <c r="C24" s="94">
        <v>5479</v>
      </c>
      <c r="D24" s="94">
        <v>33070</v>
      </c>
      <c r="E24" s="96">
        <v>13294</v>
      </c>
    </row>
    <row r="25" spans="2:5" ht="15" customHeight="1">
      <c r="B25" s="95">
        <v>44155</v>
      </c>
      <c r="C25" s="94">
        <v>3416</v>
      </c>
      <c r="D25" s="94">
        <v>33070</v>
      </c>
      <c r="E25" s="96">
        <v>720</v>
      </c>
    </row>
    <row r="26" spans="2:5" ht="15" customHeight="1">
      <c r="B26" s="95">
        <v>44159</v>
      </c>
      <c r="C26" s="94">
        <v>4465</v>
      </c>
      <c r="D26" s="94">
        <v>33070</v>
      </c>
      <c r="E26" s="96">
        <v>23842.5</v>
      </c>
    </row>
    <row r="27" spans="2:5" ht="15" customHeight="1">
      <c r="B27" s="95">
        <v>44159</v>
      </c>
      <c r="C27" s="94">
        <v>5404</v>
      </c>
      <c r="D27" s="94">
        <v>33070</v>
      </c>
      <c r="E27" s="96">
        <v>16188</v>
      </c>
    </row>
    <row r="28" spans="2:5" ht="15" customHeight="1">
      <c r="B28" s="95">
        <v>44159</v>
      </c>
      <c r="C28" s="94">
        <v>5428</v>
      </c>
      <c r="D28" s="94">
        <v>33070</v>
      </c>
      <c r="E28" s="96">
        <v>9150</v>
      </c>
    </row>
    <row r="29" spans="2:5" ht="15" customHeight="1">
      <c r="B29" s="95">
        <v>44159</v>
      </c>
      <c r="C29" s="94">
        <v>4459</v>
      </c>
      <c r="D29" s="94">
        <v>33070</v>
      </c>
      <c r="E29" s="96">
        <v>12670</v>
      </c>
    </row>
    <row r="30" spans="2:5" ht="15" customHeight="1">
      <c r="B30" s="95">
        <v>44159</v>
      </c>
      <c r="C30" s="94">
        <v>1430</v>
      </c>
      <c r="D30" s="94">
        <v>33079</v>
      </c>
      <c r="E30" s="96">
        <v>573399.94999999995</v>
      </c>
    </row>
    <row r="31" spans="2:5" ht="15" customHeight="1">
      <c r="B31" s="95">
        <v>44160</v>
      </c>
      <c r="C31" s="94">
        <v>3435</v>
      </c>
      <c r="D31" s="94">
        <v>33070</v>
      </c>
      <c r="E31" s="96">
        <v>9120</v>
      </c>
    </row>
    <row r="32" spans="2:5" ht="15" customHeight="1">
      <c r="B32" s="95">
        <v>44160</v>
      </c>
      <c r="C32" s="94">
        <v>1448</v>
      </c>
      <c r="D32" s="94">
        <v>33079</v>
      </c>
      <c r="E32" s="96">
        <v>70920.56</v>
      </c>
    </row>
    <row r="33" spans="2:5" ht="15" customHeight="1">
      <c r="B33" s="95">
        <v>44160</v>
      </c>
      <c r="C33" s="94">
        <v>5443</v>
      </c>
      <c r="D33" s="94">
        <v>33070</v>
      </c>
      <c r="E33" s="96">
        <v>22040</v>
      </c>
    </row>
    <row r="34" spans="2:5" ht="15" customHeight="1">
      <c r="B34" s="95">
        <v>44160</v>
      </c>
      <c r="C34" s="94">
        <v>2497</v>
      </c>
      <c r="D34" s="94">
        <v>33070</v>
      </c>
      <c r="E34" s="109">
        <v>9680</v>
      </c>
    </row>
    <row r="35" spans="2:5" ht="15" customHeight="1">
      <c r="B35" s="95">
        <v>44160</v>
      </c>
      <c r="C35" s="94">
        <v>2459</v>
      </c>
      <c r="D35" s="94">
        <v>33070</v>
      </c>
      <c r="E35" s="96">
        <v>43700</v>
      </c>
    </row>
    <row r="36" spans="2:5" ht="15" customHeight="1">
      <c r="B36" s="95">
        <v>44160</v>
      </c>
      <c r="C36" s="94">
        <v>2480</v>
      </c>
      <c r="D36" s="94">
        <v>33079</v>
      </c>
      <c r="E36" s="96">
        <v>45066</v>
      </c>
    </row>
    <row r="37" spans="2:5" ht="15" customHeight="1">
      <c r="B37" s="95">
        <v>44160</v>
      </c>
      <c r="C37" s="94">
        <v>5458</v>
      </c>
      <c r="D37" s="94">
        <v>33079</v>
      </c>
      <c r="E37" s="96">
        <v>62811</v>
      </c>
    </row>
    <row r="38" spans="2:5" ht="15" customHeight="1">
      <c r="B38" s="95">
        <v>44161</v>
      </c>
      <c r="C38" s="94">
        <v>1411</v>
      </c>
      <c r="D38" s="94">
        <v>33166</v>
      </c>
      <c r="E38" s="96">
        <v>383209</v>
      </c>
    </row>
    <row r="39" spans="2:5" ht="15" customHeight="1">
      <c r="B39" s="95">
        <v>44161</v>
      </c>
      <c r="C39" s="94">
        <v>5445</v>
      </c>
      <c r="D39" s="94">
        <v>33070</v>
      </c>
      <c r="E39" s="96">
        <v>19000</v>
      </c>
    </row>
    <row r="40" spans="2:5" ht="15" customHeight="1">
      <c r="B40" s="95">
        <v>44161</v>
      </c>
      <c r="C40" s="94">
        <v>1456</v>
      </c>
      <c r="D40" s="94">
        <v>33040</v>
      </c>
      <c r="E40" s="96">
        <v>395</v>
      </c>
    </row>
    <row r="41" spans="2:5" ht="15" customHeight="1">
      <c r="B41" s="95">
        <v>44161</v>
      </c>
      <c r="C41" s="94">
        <v>3412</v>
      </c>
      <c r="D41" s="94">
        <v>33075</v>
      </c>
      <c r="E41" s="96">
        <v>26209</v>
      </c>
    </row>
    <row r="42" spans="2:5" ht="15" customHeight="1">
      <c r="B42" s="95">
        <v>44161</v>
      </c>
      <c r="C42" s="94">
        <v>4433</v>
      </c>
      <c r="D42" s="94">
        <v>33070</v>
      </c>
      <c r="E42" s="96">
        <v>5725</v>
      </c>
    </row>
    <row r="43" spans="2:5" ht="15" customHeight="1">
      <c r="B43" s="95">
        <v>44162</v>
      </c>
      <c r="C43" s="94">
        <v>2465</v>
      </c>
      <c r="D43" s="94">
        <v>33070</v>
      </c>
      <c r="E43" s="96">
        <v>9324</v>
      </c>
    </row>
    <row r="44" spans="2:5" ht="15" customHeight="1">
      <c r="B44" s="95">
        <v>44162</v>
      </c>
      <c r="C44" s="94">
        <v>4449</v>
      </c>
      <c r="D44" s="94">
        <v>33079</v>
      </c>
      <c r="E44" s="96">
        <v>17945.45</v>
      </c>
    </row>
    <row r="45" spans="2:5" ht="15" customHeight="1">
      <c r="B45" s="95">
        <v>44162</v>
      </c>
      <c r="C45" s="94">
        <v>3411</v>
      </c>
      <c r="D45" s="94">
        <v>33079</v>
      </c>
      <c r="E45" s="96">
        <v>62808</v>
      </c>
    </row>
    <row r="46" spans="2:5" ht="15" customHeight="1">
      <c r="B46" s="95">
        <v>44162</v>
      </c>
      <c r="C46" s="94">
        <v>4449</v>
      </c>
      <c r="D46" s="94">
        <v>33079</v>
      </c>
      <c r="E46" s="96">
        <v>0.55000000000000004</v>
      </c>
    </row>
    <row r="47" spans="2:5" ht="15" customHeight="1">
      <c r="B47" s="95">
        <v>44162</v>
      </c>
      <c r="C47" s="94">
        <v>5403</v>
      </c>
      <c r="D47" s="94">
        <v>33070</v>
      </c>
      <c r="E47" s="96">
        <v>12900</v>
      </c>
    </row>
    <row r="48" spans="2:5" ht="15" customHeight="1">
      <c r="B48" s="95">
        <v>44165</v>
      </c>
      <c r="C48" s="94">
        <v>3415</v>
      </c>
      <c r="D48" s="94">
        <v>33070</v>
      </c>
      <c r="E48" s="96">
        <v>3380</v>
      </c>
    </row>
    <row r="49" spans="2:5" ht="15" customHeight="1">
      <c r="B49" s="95">
        <v>44165</v>
      </c>
      <c r="C49" s="94">
        <v>1457</v>
      </c>
      <c r="D49" s="94">
        <v>33040</v>
      </c>
      <c r="E49" s="96">
        <v>6625</v>
      </c>
    </row>
    <row r="50" spans="2:5" ht="15" customHeight="1">
      <c r="B50" s="95">
        <v>44165</v>
      </c>
      <c r="C50" s="94">
        <v>1457</v>
      </c>
      <c r="D50" s="94">
        <v>33079</v>
      </c>
      <c r="E50" s="96">
        <v>8974</v>
      </c>
    </row>
    <row r="51" spans="2:5" ht="15" customHeight="1">
      <c r="B51" s="95">
        <v>44165</v>
      </c>
      <c r="C51" s="94">
        <v>5702</v>
      </c>
      <c r="D51" s="94">
        <v>33166</v>
      </c>
      <c r="E51" s="96">
        <v>316458</v>
      </c>
    </row>
    <row r="52" spans="2:5" ht="15" customHeight="1">
      <c r="B52" s="95">
        <v>44165</v>
      </c>
      <c r="C52" s="94">
        <v>5431</v>
      </c>
      <c r="D52" s="94">
        <v>33070</v>
      </c>
      <c r="E52" s="96">
        <v>8360</v>
      </c>
    </row>
    <row r="53" spans="2:5" ht="15" customHeight="1">
      <c r="B53" s="95">
        <v>44165</v>
      </c>
      <c r="C53" s="94">
        <v>5422</v>
      </c>
      <c r="D53" s="94">
        <v>33070</v>
      </c>
      <c r="E53" s="96">
        <v>1987.2</v>
      </c>
    </row>
    <row r="54" spans="2:5" ht="15" customHeight="1">
      <c r="B54" s="95">
        <v>44165</v>
      </c>
      <c r="C54" s="94">
        <v>4435</v>
      </c>
      <c r="D54" s="94">
        <v>33070</v>
      </c>
      <c r="E54" s="96">
        <v>6840</v>
      </c>
    </row>
    <row r="55" spans="2:5" ht="15" customHeight="1">
      <c r="B55" s="95">
        <v>44165</v>
      </c>
      <c r="C55" s="94">
        <v>1410</v>
      </c>
      <c r="D55" s="94">
        <v>33079</v>
      </c>
      <c r="E55" s="96">
        <v>28200</v>
      </c>
    </row>
    <row r="56" spans="2:5" ht="15" customHeight="1">
      <c r="B56" s="95">
        <v>44165</v>
      </c>
      <c r="C56" s="94">
        <v>4461</v>
      </c>
      <c r="D56" s="94">
        <v>33075</v>
      </c>
      <c r="E56" s="96">
        <v>92833</v>
      </c>
    </row>
    <row r="57" spans="2:5" ht="15" customHeight="1">
      <c r="B57" s="95">
        <v>44165</v>
      </c>
      <c r="C57" s="94">
        <v>4441</v>
      </c>
      <c r="D57" s="94">
        <v>33070</v>
      </c>
      <c r="E57" s="96">
        <v>11628</v>
      </c>
    </row>
    <row r="58" spans="2:5" ht="15" customHeight="1">
      <c r="B58" s="95">
        <v>44165</v>
      </c>
      <c r="C58" s="94">
        <v>5432</v>
      </c>
      <c r="D58" s="94">
        <v>33070</v>
      </c>
      <c r="E58" s="96">
        <v>11114</v>
      </c>
    </row>
    <row r="59" spans="2:5" ht="15" customHeight="1">
      <c r="B59" s="95">
        <v>44165</v>
      </c>
      <c r="C59" s="110">
        <v>2498</v>
      </c>
      <c r="D59" s="110">
        <v>33079</v>
      </c>
      <c r="E59" s="109">
        <v>89720</v>
      </c>
    </row>
    <row r="60" spans="2:5" ht="15" customHeight="1">
      <c r="B60" s="95">
        <v>44165</v>
      </c>
      <c r="C60" s="110">
        <v>2460</v>
      </c>
      <c r="D60" s="110">
        <v>33075</v>
      </c>
      <c r="E60" s="109">
        <v>9981.2999999999993</v>
      </c>
    </row>
    <row r="61" spans="2:5" ht="15" customHeight="1">
      <c r="B61" s="95">
        <v>44165</v>
      </c>
      <c r="C61" s="110">
        <v>4439</v>
      </c>
      <c r="D61" s="110">
        <v>33079</v>
      </c>
      <c r="E61" s="109">
        <v>53840</v>
      </c>
    </row>
    <row r="62" spans="2:5" ht="15" customHeight="1">
      <c r="B62" s="95">
        <v>44165</v>
      </c>
      <c r="C62" s="110">
        <v>1456</v>
      </c>
      <c r="D62" s="110">
        <v>33040</v>
      </c>
      <c r="E62" s="109">
        <v>605</v>
      </c>
    </row>
    <row r="63" spans="2:5" ht="15" customHeight="1">
      <c r="B63" s="95">
        <v>44165</v>
      </c>
      <c r="C63" s="110">
        <v>2466</v>
      </c>
      <c r="D63" s="110">
        <v>33070</v>
      </c>
      <c r="E63" s="109">
        <v>25107</v>
      </c>
    </row>
    <row r="64" spans="2:5" ht="15" customHeight="1">
      <c r="B64" s="95">
        <v>44166</v>
      </c>
      <c r="C64" s="94">
        <v>4438</v>
      </c>
      <c r="D64" s="94">
        <v>33070</v>
      </c>
      <c r="E64" s="96">
        <v>7600</v>
      </c>
    </row>
    <row r="65" spans="2:6" ht="15" customHeight="1">
      <c r="B65" s="95">
        <v>44166</v>
      </c>
      <c r="C65" s="94">
        <v>3410</v>
      </c>
      <c r="D65" s="94">
        <v>33070</v>
      </c>
      <c r="E65" s="96">
        <v>340</v>
      </c>
    </row>
    <row r="66" spans="2:6" ht="15" customHeight="1">
      <c r="B66" s="95">
        <v>44166</v>
      </c>
      <c r="C66" s="94">
        <v>5417</v>
      </c>
      <c r="D66" s="94">
        <v>33070</v>
      </c>
      <c r="E66" s="96">
        <v>19760</v>
      </c>
    </row>
    <row r="67" spans="2:6" ht="15" customHeight="1">
      <c r="B67" s="95">
        <v>44166</v>
      </c>
      <c r="C67" s="94">
        <v>2478</v>
      </c>
      <c r="D67" s="94">
        <v>33075</v>
      </c>
      <c r="E67" s="96">
        <v>4968</v>
      </c>
    </row>
    <row r="68" spans="2:6" ht="15" customHeight="1">
      <c r="B68" s="95">
        <v>44166</v>
      </c>
      <c r="C68" s="112">
        <v>2478</v>
      </c>
      <c r="D68" s="94">
        <v>33070</v>
      </c>
      <c r="E68" s="96">
        <v>9476</v>
      </c>
    </row>
    <row r="69" spans="2:6" ht="15" customHeight="1">
      <c r="B69" s="95">
        <v>44166</v>
      </c>
      <c r="C69" s="112">
        <v>5431</v>
      </c>
      <c r="D69" s="94">
        <v>33070</v>
      </c>
      <c r="E69" s="96">
        <v>8360</v>
      </c>
    </row>
    <row r="70" spans="2:6">
      <c r="B70" s="95">
        <v>44168</v>
      </c>
      <c r="C70" s="112">
        <v>5431</v>
      </c>
      <c r="D70" s="94">
        <v>33070</v>
      </c>
      <c r="E70" s="96">
        <v>-8360</v>
      </c>
    </row>
    <row r="71" spans="2:6" ht="15" customHeight="1">
      <c r="B71" s="95">
        <v>44166</v>
      </c>
      <c r="C71" s="112">
        <v>3438</v>
      </c>
      <c r="D71" s="94">
        <v>33075</v>
      </c>
      <c r="E71" s="96">
        <v>22000</v>
      </c>
    </row>
    <row r="72" spans="2:6" ht="15" customHeight="1">
      <c r="B72" s="95">
        <v>44166</v>
      </c>
      <c r="C72" s="112">
        <v>4443</v>
      </c>
      <c r="D72" s="94">
        <v>33075</v>
      </c>
      <c r="E72" s="96">
        <v>127093.16</v>
      </c>
    </row>
    <row r="73" spans="2:6" ht="15" customHeight="1">
      <c r="B73" s="95">
        <v>44166</v>
      </c>
      <c r="C73" s="112">
        <v>4439</v>
      </c>
      <c r="D73" s="94">
        <v>33070</v>
      </c>
      <c r="E73" s="96">
        <v>12640</v>
      </c>
    </row>
    <row r="74" spans="2:6" ht="15" customHeight="1">
      <c r="B74" s="95">
        <v>44166</v>
      </c>
      <c r="C74" s="112">
        <v>4456</v>
      </c>
      <c r="D74" s="94">
        <v>33070</v>
      </c>
      <c r="E74" s="96">
        <v>22040</v>
      </c>
    </row>
    <row r="75" spans="2:6" ht="15" customHeight="1">
      <c r="B75" s="95">
        <v>44166</v>
      </c>
      <c r="C75" s="112">
        <v>4462</v>
      </c>
      <c r="D75" s="94">
        <v>33070</v>
      </c>
      <c r="E75" s="96">
        <v>369</v>
      </c>
    </row>
    <row r="76" spans="2:6" ht="15" customHeight="1">
      <c r="B76" s="95">
        <v>44166</v>
      </c>
      <c r="C76" s="112">
        <v>3447</v>
      </c>
      <c r="D76" s="94">
        <v>33070</v>
      </c>
      <c r="E76" s="96">
        <v>11020</v>
      </c>
    </row>
    <row r="77" spans="2:6" ht="15" customHeight="1">
      <c r="B77" s="95">
        <v>44166</v>
      </c>
      <c r="C77" s="112">
        <v>2490</v>
      </c>
      <c r="D77" s="94">
        <v>33079</v>
      </c>
      <c r="E77" s="96">
        <v>26552</v>
      </c>
    </row>
    <row r="78" spans="2:6" ht="15" customHeight="1">
      <c r="B78" s="95">
        <v>44166</v>
      </c>
      <c r="C78" s="112">
        <v>2304</v>
      </c>
      <c r="D78" s="94">
        <v>33070</v>
      </c>
      <c r="E78" s="96">
        <v>4788</v>
      </c>
    </row>
    <row r="79" spans="2:6" ht="15" customHeight="1">
      <c r="B79" s="95">
        <v>44167</v>
      </c>
      <c r="C79" s="113">
        <v>5488</v>
      </c>
      <c r="D79" s="110">
        <v>33070</v>
      </c>
      <c r="E79" s="109">
        <v>4560</v>
      </c>
    </row>
    <row r="80" spans="2:6" ht="15" customHeight="1">
      <c r="B80" s="95">
        <v>44167</v>
      </c>
      <c r="C80" s="113">
        <v>5488</v>
      </c>
      <c r="D80" s="110">
        <v>33079</v>
      </c>
      <c r="E80" s="109">
        <v>16227</v>
      </c>
      <c r="F80" s="98"/>
    </row>
    <row r="81" spans="2:5" ht="15" customHeight="1">
      <c r="B81" s="95">
        <v>44167</v>
      </c>
      <c r="C81" s="113">
        <v>4452</v>
      </c>
      <c r="D81" s="110">
        <v>33070</v>
      </c>
      <c r="E81" s="109">
        <v>74480</v>
      </c>
    </row>
    <row r="82" spans="2:5" ht="15" customHeight="1">
      <c r="B82" s="95">
        <v>44167</v>
      </c>
      <c r="C82" s="113">
        <v>4487</v>
      </c>
      <c r="D82" s="110">
        <v>33070</v>
      </c>
      <c r="E82" s="109">
        <v>2500</v>
      </c>
    </row>
    <row r="83" spans="2:5" ht="15" customHeight="1">
      <c r="B83" s="95">
        <v>44167</v>
      </c>
      <c r="C83" s="113">
        <v>4404</v>
      </c>
      <c r="D83" s="110">
        <v>33075</v>
      </c>
      <c r="E83" s="109">
        <v>31506</v>
      </c>
    </row>
    <row r="84" spans="2:5" ht="15" customHeight="1">
      <c r="B84" s="95">
        <v>44167</v>
      </c>
      <c r="C84" s="113">
        <v>1434</v>
      </c>
      <c r="D84" s="110">
        <v>33079</v>
      </c>
      <c r="E84" s="109">
        <v>260849</v>
      </c>
    </row>
    <row r="85" spans="2:5">
      <c r="B85" s="95">
        <v>44169</v>
      </c>
      <c r="C85" s="94">
        <v>2479</v>
      </c>
      <c r="D85" s="94">
        <v>33070</v>
      </c>
      <c r="E85" s="96">
        <v>33833</v>
      </c>
    </row>
    <row r="86" spans="2:5">
      <c r="B86" s="95">
        <v>44169</v>
      </c>
      <c r="C86" s="94">
        <v>2484</v>
      </c>
      <c r="D86" s="94">
        <v>33070</v>
      </c>
      <c r="E86" s="96">
        <v>59839.99</v>
      </c>
    </row>
    <row r="87" spans="2:5">
      <c r="B87" s="131">
        <v>44172</v>
      </c>
      <c r="C87" s="132">
        <v>2446</v>
      </c>
      <c r="D87" s="132">
        <v>33070</v>
      </c>
      <c r="E87" s="133">
        <v>7984.9</v>
      </c>
    </row>
    <row r="88" spans="2:5">
      <c r="B88" s="94"/>
      <c r="C88" s="94"/>
      <c r="D88" s="94"/>
      <c r="E88" s="96"/>
    </row>
    <row r="89" spans="2:5">
      <c r="B89" s="94"/>
      <c r="C89" s="94"/>
      <c r="D89" s="94"/>
      <c r="E89" s="96"/>
    </row>
    <row r="90" spans="2:5">
      <c r="B90" s="94"/>
      <c r="C90" s="94"/>
      <c r="D90" s="94"/>
      <c r="E90" s="96"/>
    </row>
    <row r="91" spans="2:5">
      <c r="B91" s="94"/>
      <c r="C91" s="94"/>
      <c r="D91" s="94"/>
      <c r="E91" s="96"/>
    </row>
    <row r="92" spans="2:5">
      <c r="B92" s="94"/>
      <c r="C92" s="94"/>
      <c r="D92" s="94"/>
      <c r="E92" s="96"/>
    </row>
    <row r="93" spans="2:5">
      <c r="B93" s="94"/>
      <c r="C93" s="94"/>
      <c r="D93" s="94"/>
      <c r="E93" s="96"/>
    </row>
    <row r="94" spans="2:5">
      <c r="B94" s="94"/>
      <c r="C94" s="94"/>
      <c r="D94" s="94"/>
      <c r="E94" s="96"/>
    </row>
    <row r="95" spans="2:5">
      <c r="B95" s="94"/>
      <c r="C95" s="94"/>
      <c r="D95" s="94"/>
      <c r="E95" s="96"/>
    </row>
    <row r="96" spans="2:5">
      <c r="B96" s="94"/>
      <c r="C96" s="94"/>
      <c r="D96" s="94"/>
      <c r="E96" s="96"/>
    </row>
    <row r="97" spans="2:5">
      <c r="B97" s="94"/>
      <c r="C97" s="94"/>
      <c r="D97" s="94"/>
      <c r="E97" s="96"/>
    </row>
    <row r="98" spans="2:5">
      <c r="B98" s="94"/>
      <c r="C98" s="94"/>
      <c r="D98" s="94"/>
      <c r="E98" s="96"/>
    </row>
    <row r="99" spans="2:5">
      <c r="B99" s="94"/>
      <c r="C99" s="94"/>
      <c r="D99" s="94"/>
      <c r="E99" s="96"/>
    </row>
    <row r="100" spans="2:5">
      <c r="B100" s="94"/>
      <c r="C100" s="94"/>
      <c r="D100" s="94"/>
      <c r="E100" s="96"/>
    </row>
    <row r="101" spans="2:5">
      <c r="B101" s="94"/>
      <c r="C101" s="94"/>
      <c r="D101" s="94"/>
      <c r="E101" s="96"/>
    </row>
    <row r="102" spans="2:5">
      <c r="B102" s="94"/>
      <c r="C102" s="94"/>
      <c r="D102" s="94"/>
      <c r="E102" s="96"/>
    </row>
    <row r="103" spans="2:5">
      <c r="B103" s="94"/>
      <c r="C103" s="94"/>
      <c r="D103" s="94"/>
      <c r="E103" s="96"/>
    </row>
    <row r="104" spans="2:5">
      <c r="B104" s="94"/>
      <c r="C104" s="94"/>
      <c r="D104" s="94"/>
      <c r="E104" s="96"/>
    </row>
    <row r="105" spans="2:5">
      <c r="B105" s="94"/>
      <c r="C105" s="94"/>
      <c r="D105" s="94"/>
      <c r="E105" s="96"/>
    </row>
    <row r="106" spans="2:5">
      <c r="B106" s="94"/>
      <c r="C106" s="94"/>
      <c r="D106" s="94"/>
      <c r="E106" s="96"/>
    </row>
  </sheetData>
  <autoFilter ref="B3:L84" xr:uid="{00000000-0009-0000-0000-000001000000}"/>
  <sortState xmlns:xlrd2="http://schemas.microsoft.com/office/spreadsheetml/2017/richdata2" ref="B4:E37">
    <sortCondition ref="B4:B37"/>
  </sortState>
  <pageMargins left="0.23622047244094491" right="0.23622047244094491" top="0.35433070866141736" bottom="0.35433070866141736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5"/>
  <sheetViews>
    <sheetView showGridLines="0" topLeftCell="A22" zoomScale="85" zoomScaleNormal="85" workbookViewId="0">
      <selection activeCell="K70" sqref="K70"/>
    </sheetView>
  </sheetViews>
  <sheetFormatPr defaultRowHeight="12.75"/>
  <cols>
    <col min="1" max="1" width="3" style="128" customWidth="1"/>
    <col min="2" max="2" width="6.28515625" style="128" customWidth="1"/>
    <col min="3" max="3" width="5" style="128" bestFit="1" customWidth="1"/>
    <col min="4" max="4" width="8.140625" style="128" bestFit="1" customWidth="1"/>
    <col min="5" max="5" width="9.5703125" style="128" bestFit="1" customWidth="1"/>
    <col min="6" max="6" width="62.5703125" style="128" bestFit="1" customWidth="1"/>
    <col min="7" max="7" width="8.140625" style="128" bestFit="1" customWidth="1"/>
    <col min="8" max="10" width="12.7109375" style="128" bestFit="1" customWidth="1"/>
    <col min="11" max="11" width="12" style="128" bestFit="1" customWidth="1"/>
    <col min="12" max="12" width="7.7109375" style="128" bestFit="1" customWidth="1"/>
    <col min="13" max="13" width="10.140625" style="128" bestFit="1" customWidth="1"/>
    <col min="14" max="256" width="9.140625" style="128"/>
    <col min="257" max="257" width="3" style="128" customWidth="1"/>
    <col min="258" max="258" width="6.28515625" style="128" customWidth="1"/>
    <col min="259" max="259" width="5" style="128" bestFit="1" customWidth="1"/>
    <col min="260" max="260" width="8.140625" style="128" bestFit="1" customWidth="1"/>
    <col min="261" max="261" width="9.5703125" style="128" bestFit="1" customWidth="1"/>
    <col min="262" max="262" width="62.5703125" style="128" bestFit="1" customWidth="1"/>
    <col min="263" max="263" width="8.140625" style="128" bestFit="1" customWidth="1"/>
    <col min="264" max="264" width="12.7109375" style="128" bestFit="1" customWidth="1"/>
    <col min="265" max="265" width="10.140625" style="128" bestFit="1" customWidth="1"/>
    <col min="266" max="266" width="12.7109375" style="128" bestFit="1" customWidth="1"/>
    <col min="267" max="267" width="12" style="128" bestFit="1" customWidth="1"/>
    <col min="268" max="268" width="7.7109375" style="128" bestFit="1" customWidth="1"/>
    <col min="269" max="269" width="10.140625" style="128" bestFit="1" customWidth="1"/>
    <col min="270" max="512" width="9.140625" style="128"/>
    <col min="513" max="513" width="3" style="128" customWidth="1"/>
    <col min="514" max="514" width="6.28515625" style="128" customWidth="1"/>
    <col min="515" max="515" width="5" style="128" bestFit="1" customWidth="1"/>
    <col min="516" max="516" width="8.140625" style="128" bestFit="1" customWidth="1"/>
    <col min="517" max="517" width="9.5703125" style="128" bestFit="1" customWidth="1"/>
    <col min="518" max="518" width="62.5703125" style="128" bestFit="1" customWidth="1"/>
    <col min="519" max="519" width="8.140625" style="128" bestFit="1" customWidth="1"/>
    <col min="520" max="520" width="12.7109375" style="128" bestFit="1" customWidth="1"/>
    <col min="521" max="521" width="10.140625" style="128" bestFit="1" customWidth="1"/>
    <col min="522" max="522" width="12.7109375" style="128" bestFit="1" customWidth="1"/>
    <col min="523" max="523" width="12" style="128" bestFit="1" customWidth="1"/>
    <col min="524" max="524" width="7.7109375" style="128" bestFit="1" customWidth="1"/>
    <col min="525" max="525" width="10.140625" style="128" bestFit="1" customWidth="1"/>
    <col min="526" max="768" width="9.140625" style="128"/>
    <col min="769" max="769" width="3" style="128" customWidth="1"/>
    <col min="770" max="770" width="6.28515625" style="128" customWidth="1"/>
    <col min="771" max="771" width="5" style="128" bestFit="1" customWidth="1"/>
    <col min="772" max="772" width="8.140625" style="128" bestFit="1" customWidth="1"/>
    <col min="773" max="773" width="9.5703125" style="128" bestFit="1" customWidth="1"/>
    <col min="774" max="774" width="62.5703125" style="128" bestFit="1" customWidth="1"/>
    <col min="775" max="775" width="8.140625" style="128" bestFit="1" customWidth="1"/>
    <col min="776" max="776" width="12.7109375" style="128" bestFit="1" customWidth="1"/>
    <col min="777" max="777" width="10.140625" style="128" bestFit="1" customWidth="1"/>
    <col min="778" max="778" width="12.7109375" style="128" bestFit="1" customWidth="1"/>
    <col min="779" max="779" width="12" style="128" bestFit="1" customWidth="1"/>
    <col min="780" max="780" width="7.7109375" style="128" bestFit="1" customWidth="1"/>
    <col min="781" max="781" width="10.140625" style="128" bestFit="1" customWidth="1"/>
    <col min="782" max="1024" width="9.140625" style="128"/>
    <col min="1025" max="1025" width="3" style="128" customWidth="1"/>
    <col min="1026" max="1026" width="6.28515625" style="128" customWidth="1"/>
    <col min="1027" max="1027" width="5" style="128" bestFit="1" customWidth="1"/>
    <col min="1028" max="1028" width="8.140625" style="128" bestFit="1" customWidth="1"/>
    <col min="1029" max="1029" width="9.5703125" style="128" bestFit="1" customWidth="1"/>
    <col min="1030" max="1030" width="62.5703125" style="128" bestFit="1" customWidth="1"/>
    <col min="1031" max="1031" width="8.140625" style="128" bestFit="1" customWidth="1"/>
    <col min="1032" max="1032" width="12.7109375" style="128" bestFit="1" customWidth="1"/>
    <col min="1033" max="1033" width="10.140625" style="128" bestFit="1" customWidth="1"/>
    <col min="1034" max="1034" width="12.7109375" style="128" bestFit="1" customWidth="1"/>
    <col min="1035" max="1035" width="12" style="128" bestFit="1" customWidth="1"/>
    <col min="1036" max="1036" width="7.7109375" style="128" bestFit="1" customWidth="1"/>
    <col min="1037" max="1037" width="10.140625" style="128" bestFit="1" customWidth="1"/>
    <col min="1038" max="1280" width="9.140625" style="128"/>
    <col min="1281" max="1281" width="3" style="128" customWidth="1"/>
    <col min="1282" max="1282" width="6.28515625" style="128" customWidth="1"/>
    <col min="1283" max="1283" width="5" style="128" bestFit="1" customWidth="1"/>
    <col min="1284" max="1284" width="8.140625" style="128" bestFit="1" customWidth="1"/>
    <col min="1285" max="1285" width="9.5703125" style="128" bestFit="1" customWidth="1"/>
    <col min="1286" max="1286" width="62.5703125" style="128" bestFit="1" customWidth="1"/>
    <col min="1287" max="1287" width="8.140625" style="128" bestFit="1" customWidth="1"/>
    <col min="1288" max="1288" width="12.7109375" style="128" bestFit="1" customWidth="1"/>
    <col min="1289" max="1289" width="10.140625" style="128" bestFit="1" customWidth="1"/>
    <col min="1290" max="1290" width="12.7109375" style="128" bestFit="1" customWidth="1"/>
    <col min="1291" max="1291" width="12" style="128" bestFit="1" customWidth="1"/>
    <col min="1292" max="1292" width="7.7109375" style="128" bestFit="1" customWidth="1"/>
    <col min="1293" max="1293" width="10.140625" style="128" bestFit="1" customWidth="1"/>
    <col min="1294" max="1536" width="9.140625" style="128"/>
    <col min="1537" max="1537" width="3" style="128" customWidth="1"/>
    <col min="1538" max="1538" width="6.28515625" style="128" customWidth="1"/>
    <col min="1539" max="1539" width="5" style="128" bestFit="1" customWidth="1"/>
    <col min="1540" max="1540" width="8.140625" style="128" bestFit="1" customWidth="1"/>
    <col min="1541" max="1541" width="9.5703125" style="128" bestFit="1" customWidth="1"/>
    <col min="1542" max="1542" width="62.5703125" style="128" bestFit="1" customWidth="1"/>
    <col min="1543" max="1543" width="8.140625" style="128" bestFit="1" customWidth="1"/>
    <col min="1544" max="1544" width="12.7109375" style="128" bestFit="1" customWidth="1"/>
    <col min="1545" max="1545" width="10.140625" style="128" bestFit="1" customWidth="1"/>
    <col min="1546" max="1546" width="12.7109375" style="128" bestFit="1" customWidth="1"/>
    <col min="1547" max="1547" width="12" style="128" bestFit="1" customWidth="1"/>
    <col min="1548" max="1548" width="7.7109375" style="128" bestFit="1" customWidth="1"/>
    <col min="1549" max="1549" width="10.140625" style="128" bestFit="1" customWidth="1"/>
    <col min="1550" max="1792" width="9.140625" style="128"/>
    <col min="1793" max="1793" width="3" style="128" customWidth="1"/>
    <col min="1794" max="1794" width="6.28515625" style="128" customWidth="1"/>
    <col min="1795" max="1795" width="5" style="128" bestFit="1" customWidth="1"/>
    <col min="1796" max="1796" width="8.140625" style="128" bestFit="1" customWidth="1"/>
    <col min="1797" max="1797" width="9.5703125" style="128" bestFit="1" customWidth="1"/>
    <col min="1798" max="1798" width="62.5703125" style="128" bestFit="1" customWidth="1"/>
    <col min="1799" max="1799" width="8.140625" style="128" bestFit="1" customWidth="1"/>
    <col min="1800" max="1800" width="12.7109375" style="128" bestFit="1" customWidth="1"/>
    <col min="1801" max="1801" width="10.140625" style="128" bestFit="1" customWidth="1"/>
    <col min="1802" max="1802" width="12.7109375" style="128" bestFit="1" customWidth="1"/>
    <col min="1803" max="1803" width="12" style="128" bestFit="1" customWidth="1"/>
    <col min="1804" max="1804" width="7.7109375" style="128" bestFit="1" customWidth="1"/>
    <col min="1805" max="1805" width="10.140625" style="128" bestFit="1" customWidth="1"/>
    <col min="1806" max="2048" width="9.140625" style="128"/>
    <col min="2049" max="2049" width="3" style="128" customWidth="1"/>
    <col min="2050" max="2050" width="6.28515625" style="128" customWidth="1"/>
    <col min="2051" max="2051" width="5" style="128" bestFit="1" customWidth="1"/>
    <col min="2052" max="2052" width="8.140625" style="128" bestFit="1" customWidth="1"/>
    <col min="2053" max="2053" width="9.5703125" style="128" bestFit="1" customWidth="1"/>
    <col min="2054" max="2054" width="62.5703125" style="128" bestFit="1" customWidth="1"/>
    <col min="2055" max="2055" width="8.140625" style="128" bestFit="1" customWidth="1"/>
    <col min="2056" max="2056" width="12.7109375" style="128" bestFit="1" customWidth="1"/>
    <col min="2057" max="2057" width="10.140625" style="128" bestFit="1" customWidth="1"/>
    <col min="2058" max="2058" width="12.7109375" style="128" bestFit="1" customWidth="1"/>
    <col min="2059" max="2059" width="12" style="128" bestFit="1" customWidth="1"/>
    <col min="2060" max="2060" width="7.7109375" style="128" bestFit="1" customWidth="1"/>
    <col min="2061" max="2061" width="10.140625" style="128" bestFit="1" customWidth="1"/>
    <col min="2062" max="2304" width="9.140625" style="128"/>
    <col min="2305" max="2305" width="3" style="128" customWidth="1"/>
    <col min="2306" max="2306" width="6.28515625" style="128" customWidth="1"/>
    <col min="2307" max="2307" width="5" style="128" bestFit="1" customWidth="1"/>
    <col min="2308" max="2308" width="8.140625" style="128" bestFit="1" customWidth="1"/>
    <col min="2309" max="2309" width="9.5703125" style="128" bestFit="1" customWidth="1"/>
    <col min="2310" max="2310" width="62.5703125" style="128" bestFit="1" customWidth="1"/>
    <col min="2311" max="2311" width="8.140625" style="128" bestFit="1" customWidth="1"/>
    <col min="2312" max="2312" width="12.7109375" style="128" bestFit="1" customWidth="1"/>
    <col min="2313" max="2313" width="10.140625" style="128" bestFit="1" customWidth="1"/>
    <col min="2314" max="2314" width="12.7109375" style="128" bestFit="1" customWidth="1"/>
    <col min="2315" max="2315" width="12" style="128" bestFit="1" customWidth="1"/>
    <col min="2316" max="2316" width="7.7109375" style="128" bestFit="1" customWidth="1"/>
    <col min="2317" max="2317" width="10.140625" style="128" bestFit="1" customWidth="1"/>
    <col min="2318" max="2560" width="9.140625" style="128"/>
    <col min="2561" max="2561" width="3" style="128" customWidth="1"/>
    <col min="2562" max="2562" width="6.28515625" style="128" customWidth="1"/>
    <col min="2563" max="2563" width="5" style="128" bestFit="1" customWidth="1"/>
    <col min="2564" max="2564" width="8.140625" style="128" bestFit="1" customWidth="1"/>
    <col min="2565" max="2565" width="9.5703125" style="128" bestFit="1" customWidth="1"/>
    <col min="2566" max="2566" width="62.5703125" style="128" bestFit="1" customWidth="1"/>
    <col min="2567" max="2567" width="8.140625" style="128" bestFit="1" customWidth="1"/>
    <col min="2568" max="2568" width="12.7109375" style="128" bestFit="1" customWidth="1"/>
    <col min="2569" max="2569" width="10.140625" style="128" bestFit="1" customWidth="1"/>
    <col min="2570" max="2570" width="12.7109375" style="128" bestFit="1" customWidth="1"/>
    <col min="2571" max="2571" width="12" style="128" bestFit="1" customWidth="1"/>
    <col min="2572" max="2572" width="7.7109375" style="128" bestFit="1" customWidth="1"/>
    <col min="2573" max="2573" width="10.140625" style="128" bestFit="1" customWidth="1"/>
    <col min="2574" max="2816" width="9.140625" style="128"/>
    <col min="2817" max="2817" width="3" style="128" customWidth="1"/>
    <col min="2818" max="2818" width="6.28515625" style="128" customWidth="1"/>
    <col min="2819" max="2819" width="5" style="128" bestFit="1" customWidth="1"/>
    <col min="2820" max="2820" width="8.140625" style="128" bestFit="1" customWidth="1"/>
    <col min="2821" max="2821" width="9.5703125" style="128" bestFit="1" customWidth="1"/>
    <col min="2822" max="2822" width="62.5703125" style="128" bestFit="1" customWidth="1"/>
    <col min="2823" max="2823" width="8.140625" style="128" bestFit="1" customWidth="1"/>
    <col min="2824" max="2824" width="12.7109375" style="128" bestFit="1" customWidth="1"/>
    <col min="2825" max="2825" width="10.140625" style="128" bestFit="1" customWidth="1"/>
    <col min="2826" max="2826" width="12.7109375" style="128" bestFit="1" customWidth="1"/>
    <col min="2827" max="2827" width="12" style="128" bestFit="1" customWidth="1"/>
    <col min="2828" max="2828" width="7.7109375" style="128" bestFit="1" customWidth="1"/>
    <col min="2829" max="2829" width="10.140625" style="128" bestFit="1" customWidth="1"/>
    <col min="2830" max="3072" width="9.140625" style="128"/>
    <col min="3073" max="3073" width="3" style="128" customWidth="1"/>
    <col min="3074" max="3074" width="6.28515625" style="128" customWidth="1"/>
    <col min="3075" max="3075" width="5" style="128" bestFit="1" customWidth="1"/>
    <col min="3076" max="3076" width="8.140625" style="128" bestFit="1" customWidth="1"/>
    <col min="3077" max="3077" width="9.5703125" style="128" bestFit="1" customWidth="1"/>
    <col min="3078" max="3078" width="62.5703125" style="128" bestFit="1" customWidth="1"/>
    <col min="3079" max="3079" width="8.140625" style="128" bestFit="1" customWidth="1"/>
    <col min="3080" max="3080" width="12.7109375" style="128" bestFit="1" customWidth="1"/>
    <col min="3081" max="3081" width="10.140625" style="128" bestFit="1" customWidth="1"/>
    <col min="3082" max="3082" width="12.7109375" style="128" bestFit="1" customWidth="1"/>
    <col min="3083" max="3083" width="12" style="128" bestFit="1" customWidth="1"/>
    <col min="3084" max="3084" width="7.7109375" style="128" bestFit="1" customWidth="1"/>
    <col min="3085" max="3085" width="10.140625" style="128" bestFit="1" customWidth="1"/>
    <col min="3086" max="3328" width="9.140625" style="128"/>
    <col min="3329" max="3329" width="3" style="128" customWidth="1"/>
    <col min="3330" max="3330" width="6.28515625" style="128" customWidth="1"/>
    <col min="3331" max="3331" width="5" style="128" bestFit="1" customWidth="1"/>
    <col min="3332" max="3332" width="8.140625" style="128" bestFit="1" customWidth="1"/>
    <col min="3333" max="3333" width="9.5703125" style="128" bestFit="1" customWidth="1"/>
    <col min="3334" max="3334" width="62.5703125" style="128" bestFit="1" customWidth="1"/>
    <col min="3335" max="3335" width="8.140625" style="128" bestFit="1" customWidth="1"/>
    <col min="3336" max="3336" width="12.7109375" style="128" bestFit="1" customWidth="1"/>
    <col min="3337" max="3337" width="10.140625" style="128" bestFit="1" customWidth="1"/>
    <col min="3338" max="3338" width="12.7109375" style="128" bestFit="1" customWidth="1"/>
    <col min="3339" max="3339" width="12" style="128" bestFit="1" customWidth="1"/>
    <col min="3340" max="3340" width="7.7109375" style="128" bestFit="1" customWidth="1"/>
    <col min="3341" max="3341" width="10.140625" style="128" bestFit="1" customWidth="1"/>
    <col min="3342" max="3584" width="9.140625" style="128"/>
    <col min="3585" max="3585" width="3" style="128" customWidth="1"/>
    <col min="3586" max="3586" width="6.28515625" style="128" customWidth="1"/>
    <col min="3587" max="3587" width="5" style="128" bestFit="1" customWidth="1"/>
    <col min="3588" max="3588" width="8.140625" style="128" bestFit="1" customWidth="1"/>
    <col min="3589" max="3589" width="9.5703125" style="128" bestFit="1" customWidth="1"/>
    <col min="3590" max="3590" width="62.5703125" style="128" bestFit="1" customWidth="1"/>
    <col min="3591" max="3591" width="8.140625" style="128" bestFit="1" customWidth="1"/>
    <col min="3592" max="3592" width="12.7109375" style="128" bestFit="1" customWidth="1"/>
    <col min="3593" max="3593" width="10.140625" style="128" bestFit="1" customWidth="1"/>
    <col min="3594" max="3594" width="12.7109375" style="128" bestFit="1" customWidth="1"/>
    <col min="3595" max="3595" width="12" style="128" bestFit="1" customWidth="1"/>
    <col min="3596" max="3596" width="7.7109375" style="128" bestFit="1" customWidth="1"/>
    <col min="3597" max="3597" width="10.140625" style="128" bestFit="1" customWidth="1"/>
    <col min="3598" max="3840" width="9.140625" style="128"/>
    <col min="3841" max="3841" width="3" style="128" customWidth="1"/>
    <col min="3842" max="3842" width="6.28515625" style="128" customWidth="1"/>
    <col min="3843" max="3843" width="5" style="128" bestFit="1" customWidth="1"/>
    <col min="3844" max="3844" width="8.140625" style="128" bestFit="1" customWidth="1"/>
    <col min="3845" max="3845" width="9.5703125" style="128" bestFit="1" customWidth="1"/>
    <col min="3846" max="3846" width="62.5703125" style="128" bestFit="1" customWidth="1"/>
    <col min="3847" max="3847" width="8.140625" style="128" bestFit="1" customWidth="1"/>
    <col min="3848" max="3848" width="12.7109375" style="128" bestFit="1" customWidth="1"/>
    <col min="3849" max="3849" width="10.140625" style="128" bestFit="1" customWidth="1"/>
    <col min="3850" max="3850" width="12.7109375" style="128" bestFit="1" customWidth="1"/>
    <col min="3851" max="3851" width="12" style="128" bestFit="1" customWidth="1"/>
    <col min="3852" max="3852" width="7.7109375" style="128" bestFit="1" customWidth="1"/>
    <col min="3853" max="3853" width="10.140625" style="128" bestFit="1" customWidth="1"/>
    <col min="3854" max="4096" width="9.140625" style="128"/>
    <col min="4097" max="4097" width="3" style="128" customWidth="1"/>
    <col min="4098" max="4098" width="6.28515625" style="128" customWidth="1"/>
    <col min="4099" max="4099" width="5" style="128" bestFit="1" customWidth="1"/>
    <col min="4100" max="4100" width="8.140625" style="128" bestFit="1" customWidth="1"/>
    <col min="4101" max="4101" width="9.5703125" style="128" bestFit="1" customWidth="1"/>
    <col min="4102" max="4102" width="62.5703125" style="128" bestFit="1" customWidth="1"/>
    <col min="4103" max="4103" width="8.140625" style="128" bestFit="1" customWidth="1"/>
    <col min="4104" max="4104" width="12.7109375" style="128" bestFit="1" customWidth="1"/>
    <col min="4105" max="4105" width="10.140625" style="128" bestFit="1" customWidth="1"/>
    <col min="4106" max="4106" width="12.7109375" style="128" bestFit="1" customWidth="1"/>
    <col min="4107" max="4107" width="12" style="128" bestFit="1" customWidth="1"/>
    <col min="4108" max="4108" width="7.7109375" style="128" bestFit="1" customWidth="1"/>
    <col min="4109" max="4109" width="10.140625" style="128" bestFit="1" customWidth="1"/>
    <col min="4110" max="4352" width="9.140625" style="128"/>
    <col min="4353" max="4353" width="3" style="128" customWidth="1"/>
    <col min="4354" max="4354" width="6.28515625" style="128" customWidth="1"/>
    <col min="4355" max="4355" width="5" style="128" bestFit="1" customWidth="1"/>
    <col min="4356" max="4356" width="8.140625" style="128" bestFit="1" customWidth="1"/>
    <col min="4357" max="4357" width="9.5703125" style="128" bestFit="1" customWidth="1"/>
    <col min="4358" max="4358" width="62.5703125" style="128" bestFit="1" customWidth="1"/>
    <col min="4359" max="4359" width="8.140625" style="128" bestFit="1" customWidth="1"/>
    <col min="4360" max="4360" width="12.7109375" style="128" bestFit="1" customWidth="1"/>
    <col min="4361" max="4361" width="10.140625" style="128" bestFit="1" customWidth="1"/>
    <col min="4362" max="4362" width="12.7109375" style="128" bestFit="1" customWidth="1"/>
    <col min="4363" max="4363" width="12" style="128" bestFit="1" customWidth="1"/>
    <col min="4364" max="4364" width="7.7109375" style="128" bestFit="1" customWidth="1"/>
    <col min="4365" max="4365" width="10.140625" style="128" bestFit="1" customWidth="1"/>
    <col min="4366" max="4608" width="9.140625" style="128"/>
    <col min="4609" max="4609" width="3" style="128" customWidth="1"/>
    <col min="4610" max="4610" width="6.28515625" style="128" customWidth="1"/>
    <col min="4611" max="4611" width="5" style="128" bestFit="1" customWidth="1"/>
    <col min="4612" max="4612" width="8.140625" style="128" bestFit="1" customWidth="1"/>
    <col min="4613" max="4613" width="9.5703125" style="128" bestFit="1" customWidth="1"/>
    <col min="4614" max="4614" width="62.5703125" style="128" bestFit="1" customWidth="1"/>
    <col min="4615" max="4615" width="8.140625" style="128" bestFit="1" customWidth="1"/>
    <col min="4616" max="4616" width="12.7109375" style="128" bestFit="1" customWidth="1"/>
    <col min="4617" max="4617" width="10.140625" style="128" bestFit="1" customWidth="1"/>
    <col min="4618" max="4618" width="12.7109375" style="128" bestFit="1" customWidth="1"/>
    <col min="4619" max="4619" width="12" style="128" bestFit="1" customWidth="1"/>
    <col min="4620" max="4620" width="7.7109375" style="128" bestFit="1" customWidth="1"/>
    <col min="4621" max="4621" width="10.140625" style="128" bestFit="1" customWidth="1"/>
    <col min="4622" max="4864" width="9.140625" style="128"/>
    <col min="4865" max="4865" width="3" style="128" customWidth="1"/>
    <col min="4866" max="4866" width="6.28515625" style="128" customWidth="1"/>
    <col min="4867" max="4867" width="5" style="128" bestFit="1" customWidth="1"/>
    <col min="4868" max="4868" width="8.140625" style="128" bestFit="1" customWidth="1"/>
    <col min="4869" max="4869" width="9.5703125" style="128" bestFit="1" customWidth="1"/>
    <col min="4870" max="4870" width="62.5703125" style="128" bestFit="1" customWidth="1"/>
    <col min="4871" max="4871" width="8.140625" style="128" bestFit="1" customWidth="1"/>
    <col min="4872" max="4872" width="12.7109375" style="128" bestFit="1" customWidth="1"/>
    <col min="4873" max="4873" width="10.140625" style="128" bestFit="1" customWidth="1"/>
    <col min="4874" max="4874" width="12.7109375" style="128" bestFit="1" customWidth="1"/>
    <col min="4875" max="4875" width="12" style="128" bestFit="1" customWidth="1"/>
    <col min="4876" max="4876" width="7.7109375" style="128" bestFit="1" customWidth="1"/>
    <col min="4877" max="4877" width="10.140625" style="128" bestFit="1" customWidth="1"/>
    <col min="4878" max="5120" width="9.140625" style="128"/>
    <col min="5121" max="5121" width="3" style="128" customWidth="1"/>
    <col min="5122" max="5122" width="6.28515625" style="128" customWidth="1"/>
    <col min="5123" max="5123" width="5" style="128" bestFit="1" customWidth="1"/>
    <col min="5124" max="5124" width="8.140625" style="128" bestFit="1" customWidth="1"/>
    <col min="5125" max="5125" width="9.5703125" style="128" bestFit="1" customWidth="1"/>
    <col min="5126" max="5126" width="62.5703125" style="128" bestFit="1" customWidth="1"/>
    <col min="5127" max="5127" width="8.140625" style="128" bestFit="1" customWidth="1"/>
    <col min="5128" max="5128" width="12.7109375" style="128" bestFit="1" customWidth="1"/>
    <col min="5129" max="5129" width="10.140625" style="128" bestFit="1" customWidth="1"/>
    <col min="5130" max="5130" width="12.7109375" style="128" bestFit="1" customWidth="1"/>
    <col min="5131" max="5131" width="12" style="128" bestFit="1" customWidth="1"/>
    <col min="5132" max="5132" width="7.7109375" style="128" bestFit="1" customWidth="1"/>
    <col min="5133" max="5133" width="10.140625" style="128" bestFit="1" customWidth="1"/>
    <col min="5134" max="5376" width="9.140625" style="128"/>
    <col min="5377" max="5377" width="3" style="128" customWidth="1"/>
    <col min="5378" max="5378" width="6.28515625" style="128" customWidth="1"/>
    <col min="5379" max="5379" width="5" style="128" bestFit="1" customWidth="1"/>
    <col min="5380" max="5380" width="8.140625" style="128" bestFit="1" customWidth="1"/>
    <col min="5381" max="5381" width="9.5703125" style="128" bestFit="1" customWidth="1"/>
    <col min="5382" max="5382" width="62.5703125" style="128" bestFit="1" customWidth="1"/>
    <col min="5383" max="5383" width="8.140625" style="128" bestFit="1" customWidth="1"/>
    <col min="5384" max="5384" width="12.7109375" style="128" bestFit="1" customWidth="1"/>
    <col min="5385" max="5385" width="10.140625" style="128" bestFit="1" customWidth="1"/>
    <col min="5386" max="5386" width="12.7109375" style="128" bestFit="1" customWidth="1"/>
    <col min="5387" max="5387" width="12" style="128" bestFit="1" customWidth="1"/>
    <col min="5388" max="5388" width="7.7109375" style="128" bestFit="1" customWidth="1"/>
    <col min="5389" max="5389" width="10.140625" style="128" bestFit="1" customWidth="1"/>
    <col min="5390" max="5632" width="9.140625" style="128"/>
    <col min="5633" max="5633" width="3" style="128" customWidth="1"/>
    <col min="5634" max="5634" width="6.28515625" style="128" customWidth="1"/>
    <col min="5635" max="5635" width="5" style="128" bestFit="1" customWidth="1"/>
    <col min="5636" max="5636" width="8.140625" style="128" bestFit="1" customWidth="1"/>
    <col min="5637" max="5637" width="9.5703125" style="128" bestFit="1" customWidth="1"/>
    <col min="5638" max="5638" width="62.5703125" style="128" bestFit="1" customWidth="1"/>
    <col min="5639" max="5639" width="8.140625" style="128" bestFit="1" customWidth="1"/>
    <col min="5640" max="5640" width="12.7109375" style="128" bestFit="1" customWidth="1"/>
    <col min="5641" max="5641" width="10.140625" style="128" bestFit="1" customWidth="1"/>
    <col min="5642" max="5642" width="12.7109375" style="128" bestFit="1" customWidth="1"/>
    <col min="5643" max="5643" width="12" style="128" bestFit="1" customWidth="1"/>
    <col min="5644" max="5644" width="7.7109375" style="128" bestFit="1" customWidth="1"/>
    <col min="5645" max="5645" width="10.140625" style="128" bestFit="1" customWidth="1"/>
    <col min="5646" max="5888" width="9.140625" style="128"/>
    <col min="5889" max="5889" width="3" style="128" customWidth="1"/>
    <col min="5890" max="5890" width="6.28515625" style="128" customWidth="1"/>
    <col min="5891" max="5891" width="5" style="128" bestFit="1" customWidth="1"/>
    <col min="5892" max="5892" width="8.140625" style="128" bestFit="1" customWidth="1"/>
    <col min="5893" max="5893" width="9.5703125" style="128" bestFit="1" customWidth="1"/>
    <col min="5894" max="5894" width="62.5703125" style="128" bestFit="1" customWidth="1"/>
    <col min="5895" max="5895" width="8.140625" style="128" bestFit="1" customWidth="1"/>
    <col min="5896" max="5896" width="12.7109375" style="128" bestFit="1" customWidth="1"/>
    <col min="5897" max="5897" width="10.140625" style="128" bestFit="1" customWidth="1"/>
    <col min="5898" max="5898" width="12.7109375" style="128" bestFit="1" customWidth="1"/>
    <col min="5899" max="5899" width="12" style="128" bestFit="1" customWidth="1"/>
    <col min="5900" max="5900" width="7.7109375" style="128" bestFit="1" customWidth="1"/>
    <col min="5901" max="5901" width="10.140625" style="128" bestFit="1" customWidth="1"/>
    <col min="5902" max="6144" width="9.140625" style="128"/>
    <col min="6145" max="6145" width="3" style="128" customWidth="1"/>
    <col min="6146" max="6146" width="6.28515625" style="128" customWidth="1"/>
    <col min="6147" max="6147" width="5" style="128" bestFit="1" customWidth="1"/>
    <col min="6148" max="6148" width="8.140625" style="128" bestFit="1" customWidth="1"/>
    <col min="6149" max="6149" width="9.5703125" style="128" bestFit="1" customWidth="1"/>
    <col min="6150" max="6150" width="62.5703125" style="128" bestFit="1" customWidth="1"/>
    <col min="6151" max="6151" width="8.140625" style="128" bestFit="1" customWidth="1"/>
    <col min="6152" max="6152" width="12.7109375" style="128" bestFit="1" customWidth="1"/>
    <col min="6153" max="6153" width="10.140625" style="128" bestFit="1" customWidth="1"/>
    <col min="6154" max="6154" width="12.7109375" style="128" bestFit="1" customWidth="1"/>
    <col min="6155" max="6155" width="12" style="128" bestFit="1" customWidth="1"/>
    <col min="6156" max="6156" width="7.7109375" style="128" bestFit="1" customWidth="1"/>
    <col min="6157" max="6157" width="10.140625" style="128" bestFit="1" customWidth="1"/>
    <col min="6158" max="6400" width="9.140625" style="128"/>
    <col min="6401" max="6401" width="3" style="128" customWidth="1"/>
    <col min="6402" max="6402" width="6.28515625" style="128" customWidth="1"/>
    <col min="6403" max="6403" width="5" style="128" bestFit="1" customWidth="1"/>
    <col min="6404" max="6404" width="8.140625" style="128" bestFit="1" customWidth="1"/>
    <col min="6405" max="6405" width="9.5703125" style="128" bestFit="1" customWidth="1"/>
    <col min="6406" max="6406" width="62.5703125" style="128" bestFit="1" customWidth="1"/>
    <col min="6407" max="6407" width="8.140625" style="128" bestFit="1" customWidth="1"/>
    <col min="6408" max="6408" width="12.7109375" style="128" bestFit="1" customWidth="1"/>
    <col min="6409" max="6409" width="10.140625" style="128" bestFit="1" customWidth="1"/>
    <col min="6410" max="6410" width="12.7109375" style="128" bestFit="1" customWidth="1"/>
    <col min="6411" max="6411" width="12" style="128" bestFit="1" customWidth="1"/>
    <col min="6412" max="6412" width="7.7109375" style="128" bestFit="1" customWidth="1"/>
    <col min="6413" max="6413" width="10.140625" style="128" bestFit="1" customWidth="1"/>
    <col min="6414" max="6656" width="9.140625" style="128"/>
    <col min="6657" max="6657" width="3" style="128" customWidth="1"/>
    <col min="6658" max="6658" width="6.28515625" style="128" customWidth="1"/>
    <col min="6659" max="6659" width="5" style="128" bestFit="1" customWidth="1"/>
    <col min="6660" max="6660" width="8.140625" style="128" bestFit="1" customWidth="1"/>
    <col min="6661" max="6661" width="9.5703125" style="128" bestFit="1" customWidth="1"/>
    <col min="6662" max="6662" width="62.5703125" style="128" bestFit="1" customWidth="1"/>
    <col min="6663" max="6663" width="8.140625" style="128" bestFit="1" customWidth="1"/>
    <col min="6664" max="6664" width="12.7109375" style="128" bestFit="1" customWidth="1"/>
    <col min="6665" max="6665" width="10.140625" style="128" bestFit="1" customWidth="1"/>
    <col min="6666" max="6666" width="12.7109375" style="128" bestFit="1" customWidth="1"/>
    <col min="6667" max="6667" width="12" style="128" bestFit="1" customWidth="1"/>
    <col min="6668" max="6668" width="7.7109375" style="128" bestFit="1" customWidth="1"/>
    <col min="6669" max="6669" width="10.140625" style="128" bestFit="1" customWidth="1"/>
    <col min="6670" max="6912" width="9.140625" style="128"/>
    <col min="6913" max="6913" width="3" style="128" customWidth="1"/>
    <col min="6914" max="6914" width="6.28515625" style="128" customWidth="1"/>
    <col min="6915" max="6915" width="5" style="128" bestFit="1" customWidth="1"/>
    <col min="6916" max="6916" width="8.140625" style="128" bestFit="1" customWidth="1"/>
    <col min="6917" max="6917" width="9.5703125" style="128" bestFit="1" customWidth="1"/>
    <col min="6918" max="6918" width="62.5703125" style="128" bestFit="1" customWidth="1"/>
    <col min="6919" max="6919" width="8.140625" style="128" bestFit="1" customWidth="1"/>
    <col min="6920" max="6920" width="12.7109375" style="128" bestFit="1" customWidth="1"/>
    <col min="6921" max="6921" width="10.140625" style="128" bestFit="1" customWidth="1"/>
    <col min="6922" max="6922" width="12.7109375" style="128" bestFit="1" customWidth="1"/>
    <col min="6923" max="6923" width="12" style="128" bestFit="1" customWidth="1"/>
    <col min="6924" max="6924" width="7.7109375" style="128" bestFit="1" customWidth="1"/>
    <col min="6925" max="6925" width="10.140625" style="128" bestFit="1" customWidth="1"/>
    <col min="6926" max="7168" width="9.140625" style="128"/>
    <col min="7169" max="7169" width="3" style="128" customWidth="1"/>
    <col min="7170" max="7170" width="6.28515625" style="128" customWidth="1"/>
    <col min="7171" max="7171" width="5" style="128" bestFit="1" customWidth="1"/>
    <col min="7172" max="7172" width="8.140625" style="128" bestFit="1" customWidth="1"/>
    <col min="7173" max="7173" width="9.5703125" style="128" bestFit="1" customWidth="1"/>
    <col min="7174" max="7174" width="62.5703125" style="128" bestFit="1" customWidth="1"/>
    <col min="7175" max="7175" width="8.140625" style="128" bestFit="1" customWidth="1"/>
    <col min="7176" max="7176" width="12.7109375" style="128" bestFit="1" customWidth="1"/>
    <col min="7177" max="7177" width="10.140625" style="128" bestFit="1" customWidth="1"/>
    <col min="7178" max="7178" width="12.7109375" style="128" bestFit="1" customWidth="1"/>
    <col min="7179" max="7179" width="12" style="128" bestFit="1" customWidth="1"/>
    <col min="7180" max="7180" width="7.7109375" style="128" bestFit="1" customWidth="1"/>
    <col min="7181" max="7181" width="10.140625" style="128" bestFit="1" customWidth="1"/>
    <col min="7182" max="7424" width="9.140625" style="128"/>
    <col min="7425" max="7425" width="3" style="128" customWidth="1"/>
    <col min="7426" max="7426" width="6.28515625" style="128" customWidth="1"/>
    <col min="7427" max="7427" width="5" style="128" bestFit="1" customWidth="1"/>
    <col min="7428" max="7428" width="8.140625" style="128" bestFit="1" customWidth="1"/>
    <col min="7429" max="7429" width="9.5703125" style="128" bestFit="1" customWidth="1"/>
    <col min="7430" max="7430" width="62.5703125" style="128" bestFit="1" customWidth="1"/>
    <col min="7431" max="7431" width="8.140625" style="128" bestFit="1" customWidth="1"/>
    <col min="7432" max="7432" width="12.7109375" style="128" bestFit="1" customWidth="1"/>
    <col min="7433" max="7433" width="10.140625" style="128" bestFit="1" customWidth="1"/>
    <col min="7434" max="7434" width="12.7109375" style="128" bestFit="1" customWidth="1"/>
    <col min="7435" max="7435" width="12" style="128" bestFit="1" customWidth="1"/>
    <col min="7436" max="7436" width="7.7109375" style="128" bestFit="1" customWidth="1"/>
    <col min="7437" max="7437" width="10.140625" style="128" bestFit="1" customWidth="1"/>
    <col min="7438" max="7680" width="9.140625" style="128"/>
    <col min="7681" max="7681" width="3" style="128" customWidth="1"/>
    <col min="7682" max="7682" width="6.28515625" style="128" customWidth="1"/>
    <col min="7683" max="7683" width="5" style="128" bestFit="1" customWidth="1"/>
    <col min="7684" max="7684" width="8.140625" style="128" bestFit="1" customWidth="1"/>
    <col min="7685" max="7685" width="9.5703125" style="128" bestFit="1" customWidth="1"/>
    <col min="7686" max="7686" width="62.5703125" style="128" bestFit="1" customWidth="1"/>
    <col min="7687" max="7687" width="8.140625" style="128" bestFit="1" customWidth="1"/>
    <col min="7688" max="7688" width="12.7109375" style="128" bestFit="1" customWidth="1"/>
    <col min="7689" max="7689" width="10.140625" style="128" bestFit="1" customWidth="1"/>
    <col min="7690" max="7690" width="12.7109375" style="128" bestFit="1" customWidth="1"/>
    <col min="7691" max="7691" width="12" style="128" bestFit="1" customWidth="1"/>
    <col min="7692" max="7692" width="7.7109375" style="128" bestFit="1" customWidth="1"/>
    <col min="7693" max="7693" width="10.140625" style="128" bestFit="1" customWidth="1"/>
    <col min="7694" max="7936" width="9.140625" style="128"/>
    <col min="7937" max="7937" width="3" style="128" customWidth="1"/>
    <col min="7938" max="7938" width="6.28515625" style="128" customWidth="1"/>
    <col min="7939" max="7939" width="5" style="128" bestFit="1" customWidth="1"/>
    <col min="7940" max="7940" width="8.140625" style="128" bestFit="1" customWidth="1"/>
    <col min="7941" max="7941" width="9.5703125" style="128" bestFit="1" customWidth="1"/>
    <col min="7942" max="7942" width="62.5703125" style="128" bestFit="1" customWidth="1"/>
    <col min="7943" max="7943" width="8.140625" style="128" bestFit="1" customWidth="1"/>
    <col min="7944" max="7944" width="12.7109375" style="128" bestFit="1" customWidth="1"/>
    <col min="7945" max="7945" width="10.140625" style="128" bestFit="1" customWidth="1"/>
    <col min="7946" max="7946" width="12.7109375" style="128" bestFit="1" customWidth="1"/>
    <col min="7947" max="7947" width="12" style="128" bestFit="1" customWidth="1"/>
    <col min="7948" max="7948" width="7.7109375" style="128" bestFit="1" customWidth="1"/>
    <col min="7949" max="7949" width="10.140625" style="128" bestFit="1" customWidth="1"/>
    <col min="7950" max="8192" width="9.140625" style="128"/>
    <col min="8193" max="8193" width="3" style="128" customWidth="1"/>
    <col min="8194" max="8194" width="6.28515625" style="128" customWidth="1"/>
    <col min="8195" max="8195" width="5" style="128" bestFit="1" customWidth="1"/>
    <col min="8196" max="8196" width="8.140625" style="128" bestFit="1" customWidth="1"/>
    <col min="8197" max="8197" width="9.5703125" style="128" bestFit="1" customWidth="1"/>
    <col min="8198" max="8198" width="62.5703125" style="128" bestFit="1" customWidth="1"/>
    <col min="8199" max="8199" width="8.140625" style="128" bestFit="1" customWidth="1"/>
    <col min="8200" max="8200" width="12.7109375" style="128" bestFit="1" customWidth="1"/>
    <col min="8201" max="8201" width="10.140625" style="128" bestFit="1" customWidth="1"/>
    <col min="8202" max="8202" width="12.7109375" style="128" bestFit="1" customWidth="1"/>
    <col min="8203" max="8203" width="12" style="128" bestFit="1" customWidth="1"/>
    <col min="8204" max="8204" width="7.7109375" style="128" bestFit="1" customWidth="1"/>
    <col min="8205" max="8205" width="10.140625" style="128" bestFit="1" customWidth="1"/>
    <col min="8206" max="8448" width="9.140625" style="128"/>
    <col min="8449" max="8449" width="3" style="128" customWidth="1"/>
    <col min="8450" max="8450" width="6.28515625" style="128" customWidth="1"/>
    <col min="8451" max="8451" width="5" style="128" bestFit="1" customWidth="1"/>
    <col min="8452" max="8452" width="8.140625" style="128" bestFit="1" customWidth="1"/>
    <col min="8453" max="8453" width="9.5703125" style="128" bestFit="1" customWidth="1"/>
    <col min="8454" max="8454" width="62.5703125" style="128" bestFit="1" customWidth="1"/>
    <col min="8455" max="8455" width="8.140625" style="128" bestFit="1" customWidth="1"/>
    <col min="8456" max="8456" width="12.7109375" style="128" bestFit="1" customWidth="1"/>
    <col min="8457" max="8457" width="10.140625" style="128" bestFit="1" customWidth="1"/>
    <col min="8458" max="8458" width="12.7109375" style="128" bestFit="1" customWidth="1"/>
    <col min="8459" max="8459" width="12" style="128" bestFit="1" customWidth="1"/>
    <col min="8460" max="8460" width="7.7109375" style="128" bestFit="1" customWidth="1"/>
    <col min="8461" max="8461" width="10.140625" style="128" bestFit="1" customWidth="1"/>
    <col min="8462" max="8704" width="9.140625" style="128"/>
    <col min="8705" max="8705" width="3" style="128" customWidth="1"/>
    <col min="8706" max="8706" width="6.28515625" style="128" customWidth="1"/>
    <col min="8707" max="8707" width="5" style="128" bestFit="1" customWidth="1"/>
    <col min="8708" max="8708" width="8.140625" style="128" bestFit="1" customWidth="1"/>
    <col min="8709" max="8709" width="9.5703125" style="128" bestFit="1" customWidth="1"/>
    <col min="8710" max="8710" width="62.5703125" style="128" bestFit="1" customWidth="1"/>
    <col min="8711" max="8711" width="8.140625" style="128" bestFit="1" customWidth="1"/>
    <col min="8712" max="8712" width="12.7109375" style="128" bestFit="1" customWidth="1"/>
    <col min="8713" max="8713" width="10.140625" style="128" bestFit="1" customWidth="1"/>
    <col min="8714" max="8714" width="12.7109375" style="128" bestFit="1" customWidth="1"/>
    <col min="8715" max="8715" width="12" style="128" bestFit="1" customWidth="1"/>
    <col min="8716" max="8716" width="7.7109375" style="128" bestFit="1" customWidth="1"/>
    <col min="8717" max="8717" width="10.140625" style="128" bestFit="1" customWidth="1"/>
    <col min="8718" max="8960" width="9.140625" style="128"/>
    <col min="8961" max="8961" width="3" style="128" customWidth="1"/>
    <col min="8962" max="8962" width="6.28515625" style="128" customWidth="1"/>
    <col min="8963" max="8963" width="5" style="128" bestFit="1" customWidth="1"/>
    <col min="8964" max="8964" width="8.140625" style="128" bestFit="1" customWidth="1"/>
    <col min="8965" max="8965" width="9.5703125" style="128" bestFit="1" customWidth="1"/>
    <col min="8966" max="8966" width="62.5703125" style="128" bestFit="1" customWidth="1"/>
    <col min="8967" max="8967" width="8.140625" style="128" bestFit="1" customWidth="1"/>
    <col min="8968" max="8968" width="12.7109375" style="128" bestFit="1" customWidth="1"/>
    <col min="8969" max="8969" width="10.140625" style="128" bestFit="1" customWidth="1"/>
    <col min="8970" max="8970" width="12.7109375" style="128" bestFit="1" customWidth="1"/>
    <col min="8971" max="8971" width="12" style="128" bestFit="1" customWidth="1"/>
    <col min="8972" max="8972" width="7.7109375" style="128" bestFit="1" customWidth="1"/>
    <col min="8973" max="8973" width="10.140625" style="128" bestFit="1" customWidth="1"/>
    <col min="8974" max="9216" width="9.140625" style="128"/>
    <col min="9217" max="9217" width="3" style="128" customWidth="1"/>
    <col min="9218" max="9218" width="6.28515625" style="128" customWidth="1"/>
    <col min="9219" max="9219" width="5" style="128" bestFit="1" customWidth="1"/>
    <col min="9220" max="9220" width="8.140625" style="128" bestFit="1" customWidth="1"/>
    <col min="9221" max="9221" width="9.5703125" style="128" bestFit="1" customWidth="1"/>
    <col min="9222" max="9222" width="62.5703125" style="128" bestFit="1" customWidth="1"/>
    <col min="9223" max="9223" width="8.140625" style="128" bestFit="1" customWidth="1"/>
    <col min="9224" max="9224" width="12.7109375" style="128" bestFit="1" customWidth="1"/>
    <col min="9225" max="9225" width="10.140625" style="128" bestFit="1" customWidth="1"/>
    <col min="9226" max="9226" width="12.7109375" style="128" bestFit="1" customWidth="1"/>
    <col min="9227" max="9227" width="12" style="128" bestFit="1" customWidth="1"/>
    <col min="9228" max="9228" width="7.7109375" style="128" bestFit="1" customWidth="1"/>
    <col min="9229" max="9229" width="10.140625" style="128" bestFit="1" customWidth="1"/>
    <col min="9230" max="9472" width="9.140625" style="128"/>
    <col min="9473" max="9473" width="3" style="128" customWidth="1"/>
    <col min="9474" max="9474" width="6.28515625" style="128" customWidth="1"/>
    <col min="9475" max="9475" width="5" style="128" bestFit="1" customWidth="1"/>
    <col min="9476" max="9476" width="8.140625" style="128" bestFit="1" customWidth="1"/>
    <col min="9477" max="9477" width="9.5703125" style="128" bestFit="1" customWidth="1"/>
    <col min="9478" max="9478" width="62.5703125" style="128" bestFit="1" customWidth="1"/>
    <col min="9479" max="9479" width="8.140625" style="128" bestFit="1" customWidth="1"/>
    <col min="9480" max="9480" width="12.7109375" style="128" bestFit="1" customWidth="1"/>
    <col min="9481" max="9481" width="10.140625" style="128" bestFit="1" customWidth="1"/>
    <col min="9482" max="9482" width="12.7109375" style="128" bestFit="1" customWidth="1"/>
    <col min="9483" max="9483" width="12" style="128" bestFit="1" customWidth="1"/>
    <col min="9484" max="9484" width="7.7109375" style="128" bestFit="1" customWidth="1"/>
    <col min="9485" max="9485" width="10.140625" style="128" bestFit="1" customWidth="1"/>
    <col min="9486" max="9728" width="9.140625" style="128"/>
    <col min="9729" max="9729" width="3" style="128" customWidth="1"/>
    <col min="9730" max="9730" width="6.28515625" style="128" customWidth="1"/>
    <col min="9731" max="9731" width="5" style="128" bestFit="1" customWidth="1"/>
    <col min="9732" max="9732" width="8.140625" style="128" bestFit="1" customWidth="1"/>
    <col min="9733" max="9733" width="9.5703125" style="128" bestFit="1" customWidth="1"/>
    <col min="9734" max="9734" width="62.5703125" style="128" bestFit="1" customWidth="1"/>
    <col min="9735" max="9735" width="8.140625" style="128" bestFit="1" customWidth="1"/>
    <col min="9736" max="9736" width="12.7109375" style="128" bestFit="1" customWidth="1"/>
    <col min="9737" max="9737" width="10.140625" style="128" bestFit="1" customWidth="1"/>
    <col min="9738" max="9738" width="12.7109375" style="128" bestFit="1" customWidth="1"/>
    <col min="9739" max="9739" width="12" style="128" bestFit="1" customWidth="1"/>
    <col min="9740" max="9740" width="7.7109375" style="128" bestFit="1" customWidth="1"/>
    <col min="9741" max="9741" width="10.140625" style="128" bestFit="1" customWidth="1"/>
    <col min="9742" max="9984" width="9.140625" style="128"/>
    <col min="9985" max="9985" width="3" style="128" customWidth="1"/>
    <col min="9986" max="9986" width="6.28515625" style="128" customWidth="1"/>
    <col min="9987" max="9987" width="5" style="128" bestFit="1" customWidth="1"/>
    <col min="9988" max="9988" width="8.140625" style="128" bestFit="1" customWidth="1"/>
    <col min="9989" max="9989" width="9.5703125" style="128" bestFit="1" customWidth="1"/>
    <col min="9990" max="9990" width="62.5703125" style="128" bestFit="1" customWidth="1"/>
    <col min="9991" max="9991" width="8.140625" style="128" bestFit="1" customWidth="1"/>
    <col min="9992" max="9992" width="12.7109375" style="128" bestFit="1" customWidth="1"/>
    <col min="9993" max="9993" width="10.140625" style="128" bestFit="1" customWidth="1"/>
    <col min="9994" max="9994" width="12.7109375" style="128" bestFit="1" customWidth="1"/>
    <col min="9995" max="9995" width="12" style="128" bestFit="1" customWidth="1"/>
    <col min="9996" max="9996" width="7.7109375" style="128" bestFit="1" customWidth="1"/>
    <col min="9997" max="9997" width="10.140625" style="128" bestFit="1" customWidth="1"/>
    <col min="9998" max="10240" width="9.140625" style="128"/>
    <col min="10241" max="10241" width="3" style="128" customWidth="1"/>
    <col min="10242" max="10242" width="6.28515625" style="128" customWidth="1"/>
    <col min="10243" max="10243" width="5" style="128" bestFit="1" customWidth="1"/>
    <col min="10244" max="10244" width="8.140625" style="128" bestFit="1" customWidth="1"/>
    <col min="10245" max="10245" width="9.5703125" style="128" bestFit="1" customWidth="1"/>
    <col min="10246" max="10246" width="62.5703125" style="128" bestFit="1" customWidth="1"/>
    <col min="10247" max="10247" width="8.140625" style="128" bestFit="1" customWidth="1"/>
    <col min="10248" max="10248" width="12.7109375" style="128" bestFit="1" customWidth="1"/>
    <col min="10249" max="10249" width="10.140625" style="128" bestFit="1" customWidth="1"/>
    <col min="10250" max="10250" width="12.7109375" style="128" bestFit="1" customWidth="1"/>
    <col min="10251" max="10251" width="12" style="128" bestFit="1" customWidth="1"/>
    <col min="10252" max="10252" width="7.7109375" style="128" bestFit="1" customWidth="1"/>
    <col min="10253" max="10253" width="10.140625" style="128" bestFit="1" customWidth="1"/>
    <col min="10254" max="10496" width="9.140625" style="128"/>
    <col min="10497" max="10497" width="3" style="128" customWidth="1"/>
    <col min="10498" max="10498" width="6.28515625" style="128" customWidth="1"/>
    <col min="10499" max="10499" width="5" style="128" bestFit="1" customWidth="1"/>
    <col min="10500" max="10500" width="8.140625" style="128" bestFit="1" customWidth="1"/>
    <col min="10501" max="10501" width="9.5703125" style="128" bestFit="1" customWidth="1"/>
    <col min="10502" max="10502" width="62.5703125" style="128" bestFit="1" customWidth="1"/>
    <col min="10503" max="10503" width="8.140625" style="128" bestFit="1" customWidth="1"/>
    <col min="10504" max="10504" width="12.7109375" style="128" bestFit="1" customWidth="1"/>
    <col min="10505" max="10505" width="10.140625" style="128" bestFit="1" customWidth="1"/>
    <col min="10506" max="10506" width="12.7109375" style="128" bestFit="1" customWidth="1"/>
    <col min="10507" max="10507" width="12" style="128" bestFit="1" customWidth="1"/>
    <col min="10508" max="10508" width="7.7109375" style="128" bestFit="1" customWidth="1"/>
    <col min="10509" max="10509" width="10.140625" style="128" bestFit="1" customWidth="1"/>
    <col min="10510" max="10752" width="9.140625" style="128"/>
    <col min="10753" max="10753" width="3" style="128" customWidth="1"/>
    <col min="10754" max="10754" width="6.28515625" style="128" customWidth="1"/>
    <col min="10755" max="10755" width="5" style="128" bestFit="1" customWidth="1"/>
    <col min="10756" max="10756" width="8.140625" style="128" bestFit="1" customWidth="1"/>
    <col min="10757" max="10757" width="9.5703125" style="128" bestFit="1" customWidth="1"/>
    <col min="10758" max="10758" width="62.5703125" style="128" bestFit="1" customWidth="1"/>
    <col min="10759" max="10759" width="8.140625" style="128" bestFit="1" customWidth="1"/>
    <col min="10760" max="10760" width="12.7109375" style="128" bestFit="1" customWidth="1"/>
    <col min="10761" max="10761" width="10.140625" style="128" bestFit="1" customWidth="1"/>
    <col min="10762" max="10762" width="12.7109375" style="128" bestFit="1" customWidth="1"/>
    <col min="10763" max="10763" width="12" style="128" bestFit="1" customWidth="1"/>
    <col min="10764" max="10764" width="7.7109375" style="128" bestFit="1" customWidth="1"/>
    <col min="10765" max="10765" width="10.140625" style="128" bestFit="1" customWidth="1"/>
    <col min="10766" max="11008" width="9.140625" style="128"/>
    <col min="11009" max="11009" width="3" style="128" customWidth="1"/>
    <col min="11010" max="11010" width="6.28515625" style="128" customWidth="1"/>
    <col min="11011" max="11011" width="5" style="128" bestFit="1" customWidth="1"/>
    <col min="11012" max="11012" width="8.140625" style="128" bestFit="1" customWidth="1"/>
    <col min="11013" max="11013" width="9.5703125" style="128" bestFit="1" customWidth="1"/>
    <col min="11014" max="11014" width="62.5703125" style="128" bestFit="1" customWidth="1"/>
    <col min="11015" max="11015" width="8.140625" style="128" bestFit="1" customWidth="1"/>
    <col min="11016" max="11016" width="12.7109375" style="128" bestFit="1" customWidth="1"/>
    <col min="11017" max="11017" width="10.140625" style="128" bestFit="1" customWidth="1"/>
    <col min="11018" max="11018" width="12.7109375" style="128" bestFit="1" customWidth="1"/>
    <col min="11019" max="11019" width="12" style="128" bestFit="1" customWidth="1"/>
    <col min="11020" max="11020" width="7.7109375" style="128" bestFit="1" customWidth="1"/>
    <col min="11021" max="11021" width="10.140625" style="128" bestFit="1" customWidth="1"/>
    <col min="11022" max="11264" width="9.140625" style="128"/>
    <col min="11265" max="11265" width="3" style="128" customWidth="1"/>
    <col min="11266" max="11266" width="6.28515625" style="128" customWidth="1"/>
    <col min="11267" max="11267" width="5" style="128" bestFit="1" customWidth="1"/>
    <col min="11268" max="11268" width="8.140625" style="128" bestFit="1" customWidth="1"/>
    <col min="11269" max="11269" width="9.5703125" style="128" bestFit="1" customWidth="1"/>
    <col min="11270" max="11270" width="62.5703125" style="128" bestFit="1" customWidth="1"/>
    <col min="11271" max="11271" width="8.140625" style="128" bestFit="1" customWidth="1"/>
    <col min="11272" max="11272" width="12.7109375" style="128" bestFit="1" customWidth="1"/>
    <col min="11273" max="11273" width="10.140625" style="128" bestFit="1" customWidth="1"/>
    <col min="11274" max="11274" width="12.7109375" style="128" bestFit="1" customWidth="1"/>
    <col min="11275" max="11275" width="12" style="128" bestFit="1" customWidth="1"/>
    <col min="11276" max="11276" width="7.7109375" style="128" bestFit="1" customWidth="1"/>
    <col min="11277" max="11277" width="10.140625" style="128" bestFit="1" customWidth="1"/>
    <col min="11278" max="11520" width="9.140625" style="128"/>
    <col min="11521" max="11521" width="3" style="128" customWidth="1"/>
    <col min="11522" max="11522" width="6.28515625" style="128" customWidth="1"/>
    <col min="11523" max="11523" width="5" style="128" bestFit="1" customWidth="1"/>
    <col min="11524" max="11524" width="8.140625" style="128" bestFit="1" customWidth="1"/>
    <col min="11525" max="11525" width="9.5703125" style="128" bestFit="1" customWidth="1"/>
    <col min="11526" max="11526" width="62.5703125" style="128" bestFit="1" customWidth="1"/>
    <col min="11527" max="11527" width="8.140625" style="128" bestFit="1" customWidth="1"/>
    <col min="11528" max="11528" width="12.7109375" style="128" bestFit="1" customWidth="1"/>
    <col min="11529" max="11529" width="10.140625" style="128" bestFit="1" customWidth="1"/>
    <col min="11530" max="11530" width="12.7109375" style="128" bestFit="1" customWidth="1"/>
    <col min="11531" max="11531" width="12" style="128" bestFit="1" customWidth="1"/>
    <col min="11532" max="11532" width="7.7109375" style="128" bestFit="1" customWidth="1"/>
    <col min="11533" max="11533" width="10.140625" style="128" bestFit="1" customWidth="1"/>
    <col min="11534" max="11776" width="9.140625" style="128"/>
    <col min="11777" max="11777" width="3" style="128" customWidth="1"/>
    <col min="11778" max="11778" width="6.28515625" style="128" customWidth="1"/>
    <col min="11779" max="11779" width="5" style="128" bestFit="1" customWidth="1"/>
    <col min="11780" max="11780" width="8.140625" style="128" bestFit="1" customWidth="1"/>
    <col min="11781" max="11781" width="9.5703125" style="128" bestFit="1" customWidth="1"/>
    <col min="11782" max="11782" width="62.5703125" style="128" bestFit="1" customWidth="1"/>
    <col min="11783" max="11783" width="8.140625" style="128" bestFit="1" customWidth="1"/>
    <col min="11784" max="11784" width="12.7109375" style="128" bestFit="1" customWidth="1"/>
    <col min="11785" max="11785" width="10.140625" style="128" bestFit="1" customWidth="1"/>
    <col min="11786" max="11786" width="12.7109375" style="128" bestFit="1" customWidth="1"/>
    <col min="11787" max="11787" width="12" style="128" bestFit="1" customWidth="1"/>
    <col min="11788" max="11788" width="7.7109375" style="128" bestFit="1" customWidth="1"/>
    <col min="11789" max="11789" width="10.140625" style="128" bestFit="1" customWidth="1"/>
    <col min="11790" max="12032" width="9.140625" style="128"/>
    <col min="12033" max="12033" width="3" style="128" customWidth="1"/>
    <col min="12034" max="12034" width="6.28515625" style="128" customWidth="1"/>
    <col min="12035" max="12035" width="5" style="128" bestFit="1" customWidth="1"/>
    <col min="12036" max="12036" width="8.140625" style="128" bestFit="1" customWidth="1"/>
    <col min="12037" max="12037" width="9.5703125" style="128" bestFit="1" customWidth="1"/>
    <col min="12038" max="12038" width="62.5703125" style="128" bestFit="1" customWidth="1"/>
    <col min="12039" max="12039" width="8.140625" style="128" bestFit="1" customWidth="1"/>
    <col min="12040" max="12040" width="12.7109375" style="128" bestFit="1" customWidth="1"/>
    <col min="12041" max="12041" width="10.140625" style="128" bestFit="1" customWidth="1"/>
    <col min="12042" max="12042" width="12.7109375" style="128" bestFit="1" customWidth="1"/>
    <col min="12043" max="12043" width="12" style="128" bestFit="1" customWidth="1"/>
    <col min="12044" max="12044" width="7.7109375" style="128" bestFit="1" customWidth="1"/>
    <col min="12045" max="12045" width="10.140625" style="128" bestFit="1" customWidth="1"/>
    <col min="12046" max="12288" width="9.140625" style="128"/>
    <col min="12289" max="12289" width="3" style="128" customWidth="1"/>
    <col min="12290" max="12290" width="6.28515625" style="128" customWidth="1"/>
    <col min="12291" max="12291" width="5" style="128" bestFit="1" customWidth="1"/>
    <col min="12292" max="12292" width="8.140625" style="128" bestFit="1" customWidth="1"/>
    <col min="12293" max="12293" width="9.5703125" style="128" bestFit="1" customWidth="1"/>
    <col min="12294" max="12294" width="62.5703125" style="128" bestFit="1" customWidth="1"/>
    <col min="12295" max="12295" width="8.140625" style="128" bestFit="1" customWidth="1"/>
    <col min="12296" max="12296" width="12.7109375" style="128" bestFit="1" customWidth="1"/>
    <col min="12297" max="12297" width="10.140625" style="128" bestFit="1" customWidth="1"/>
    <col min="12298" max="12298" width="12.7109375" style="128" bestFit="1" customWidth="1"/>
    <col min="12299" max="12299" width="12" style="128" bestFit="1" customWidth="1"/>
    <col min="12300" max="12300" width="7.7109375" style="128" bestFit="1" customWidth="1"/>
    <col min="12301" max="12301" width="10.140625" style="128" bestFit="1" customWidth="1"/>
    <col min="12302" max="12544" width="9.140625" style="128"/>
    <col min="12545" max="12545" width="3" style="128" customWidth="1"/>
    <col min="12546" max="12546" width="6.28515625" style="128" customWidth="1"/>
    <col min="12547" max="12547" width="5" style="128" bestFit="1" customWidth="1"/>
    <col min="12548" max="12548" width="8.140625" style="128" bestFit="1" customWidth="1"/>
    <col min="12549" max="12549" width="9.5703125" style="128" bestFit="1" customWidth="1"/>
    <col min="12550" max="12550" width="62.5703125" style="128" bestFit="1" customWidth="1"/>
    <col min="12551" max="12551" width="8.140625" style="128" bestFit="1" customWidth="1"/>
    <col min="12552" max="12552" width="12.7109375" style="128" bestFit="1" customWidth="1"/>
    <col min="12553" max="12553" width="10.140625" style="128" bestFit="1" customWidth="1"/>
    <col min="12554" max="12554" width="12.7109375" style="128" bestFit="1" customWidth="1"/>
    <col min="12555" max="12555" width="12" style="128" bestFit="1" customWidth="1"/>
    <col min="12556" max="12556" width="7.7109375" style="128" bestFit="1" customWidth="1"/>
    <col min="12557" max="12557" width="10.140625" style="128" bestFit="1" customWidth="1"/>
    <col min="12558" max="12800" width="9.140625" style="128"/>
    <col min="12801" max="12801" width="3" style="128" customWidth="1"/>
    <col min="12802" max="12802" width="6.28515625" style="128" customWidth="1"/>
    <col min="12803" max="12803" width="5" style="128" bestFit="1" customWidth="1"/>
    <col min="12804" max="12804" width="8.140625" style="128" bestFit="1" customWidth="1"/>
    <col min="12805" max="12805" width="9.5703125" style="128" bestFit="1" customWidth="1"/>
    <col min="12806" max="12806" width="62.5703125" style="128" bestFit="1" customWidth="1"/>
    <col min="12807" max="12807" width="8.140625" style="128" bestFit="1" customWidth="1"/>
    <col min="12808" max="12808" width="12.7109375" style="128" bestFit="1" customWidth="1"/>
    <col min="12809" max="12809" width="10.140625" style="128" bestFit="1" customWidth="1"/>
    <col min="12810" max="12810" width="12.7109375" style="128" bestFit="1" customWidth="1"/>
    <col min="12811" max="12811" width="12" style="128" bestFit="1" customWidth="1"/>
    <col min="12812" max="12812" width="7.7109375" style="128" bestFit="1" customWidth="1"/>
    <col min="12813" max="12813" width="10.140625" style="128" bestFit="1" customWidth="1"/>
    <col min="12814" max="13056" width="9.140625" style="128"/>
    <col min="13057" max="13057" width="3" style="128" customWidth="1"/>
    <col min="13058" max="13058" width="6.28515625" style="128" customWidth="1"/>
    <col min="13059" max="13059" width="5" style="128" bestFit="1" customWidth="1"/>
    <col min="13060" max="13060" width="8.140625" style="128" bestFit="1" customWidth="1"/>
    <col min="13061" max="13061" width="9.5703125" style="128" bestFit="1" customWidth="1"/>
    <col min="13062" max="13062" width="62.5703125" style="128" bestFit="1" customWidth="1"/>
    <col min="13063" max="13063" width="8.140625" style="128" bestFit="1" customWidth="1"/>
    <col min="13064" max="13064" width="12.7109375" style="128" bestFit="1" customWidth="1"/>
    <col min="13065" max="13065" width="10.140625" style="128" bestFit="1" customWidth="1"/>
    <col min="13066" max="13066" width="12.7109375" style="128" bestFit="1" customWidth="1"/>
    <col min="13067" max="13067" width="12" style="128" bestFit="1" customWidth="1"/>
    <col min="13068" max="13068" width="7.7109375" style="128" bestFit="1" customWidth="1"/>
    <col min="13069" max="13069" width="10.140625" style="128" bestFit="1" customWidth="1"/>
    <col min="13070" max="13312" width="9.140625" style="128"/>
    <col min="13313" max="13313" width="3" style="128" customWidth="1"/>
    <col min="13314" max="13314" width="6.28515625" style="128" customWidth="1"/>
    <col min="13315" max="13315" width="5" style="128" bestFit="1" customWidth="1"/>
    <col min="13316" max="13316" width="8.140625" style="128" bestFit="1" customWidth="1"/>
    <col min="13317" max="13317" width="9.5703125" style="128" bestFit="1" customWidth="1"/>
    <col min="13318" max="13318" width="62.5703125" style="128" bestFit="1" customWidth="1"/>
    <col min="13319" max="13319" width="8.140625" style="128" bestFit="1" customWidth="1"/>
    <col min="13320" max="13320" width="12.7109375" style="128" bestFit="1" customWidth="1"/>
    <col min="13321" max="13321" width="10.140625" style="128" bestFit="1" customWidth="1"/>
    <col min="13322" max="13322" width="12.7109375" style="128" bestFit="1" customWidth="1"/>
    <col min="13323" max="13323" width="12" style="128" bestFit="1" customWidth="1"/>
    <col min="13324" max="13324" width="7.7109375" style="128" bestFit="1" customWidth="1"/>
    <col min="13325" max="13325" width="10.140625" style="128" bestFit="1" customWidth="1"/>
    <col min="13326" max="13568" width="9.140625" style="128"/>
    <col min="13569" max="13569" width="3" style="128" customWidth="1"/>
    <col min="13570" max="13570" width="6.28515625" style="128" customWidth="1"/>
    <col min="13571" max="13571" width="5" style="128" bestFit="1" customWidth="1"/>
    <col min="13572" max="13572" width="8.140625" style="128" bestFit="1" customWidth="1"/>
    <col min="13573" max="13573" width="9.5703125" style="128" bestFit="1" customWidth="1"/>
    <col min="13574" max="13574" width="62.5703125" style="128" bestFit="1" customWidth="1"/>
    <col min="13575" max="13575" width="8.140625" style="128" bestFit="1" customWidth="1"/>
    <col min="13576" max="13576" width="12.7109375" style="128" bestFit="1" customWidth="1"/>
    <col min="13577" max="13577" width="10.140625" style="128" bestFit="1" customWidth="1"/>
    <col min="13578" max="13578" width="12.7109375" style="128" bestFit="1" customWidth="1"/>
    <col min="13579" max="13579" width="12" style="128" bestFit="1" customWidth="1"/>
    <col min="13580" max="13580" width="7.7109375" style="128" bestFit="1" customWidth="1"/>
    <col min="13581" max="13581" width="10.140625" style="128" bestFit="1" customWidth="1"/>
    <col min="13582" max="13824" width="9.140625" style="128"/>
    <col min="13825" max="13825" width="3" style="128" customWidth="1"/>
    <col min="13826" max="13826" width="6.28515625" style="128" customWidth="1"/>
    <col min="13827" max="13827" width="5" style="128" bestFit="1" customWidth="1"/>
    <col min="13828" max="13828" width="8.140625" style="128" bestFit="1" customWidth="1"/>
    <col min="13829" max="13829" width="9.5703125" style="128" bestFit="1" customWidth="1"/>
    <col min="13830" max="13830" width="62.5703125" style="128" bestFit="1" customWidth="1"/>
    <col min="13831" max="13831" width="8.140625" style="128" bestFit="1" customWidth="1"/>
    <col min="13832" max="13832" width="12.7109375" style="128" bestFit="1" customWidth="1"/>
    <col min="13833" max="13833" width="10.140625" style="128" bestFit="1" customWidth="1"/>
    <col min="13834" max="13834" width="12.7109375" style="128" bestFit="1" customWidth="1"/>
    <col min="13835" max="13835" width="12" style="128" bestFit="1" customWidth="1"/>
    <col min="13836" max="13836" width="7.7109375" style="128" bestFit="1" customWidth="1"/>
    <col min="13837" max="13837" width="10.140625" style="128" bestFit="1" customWidth="1"/>
    <col min="13838" max="14080" width="9.140625" style="128"/>
    <col min="14081" max="14081" width="3" style="128" customWidth="1"/>
    <col min="14082" max="14082" width="6.28515625" style="128" customWidth="1"/>
    <col min="14083" max="14083" width="5" style="128" bestFit="1" customWidth="1"/>
    <col min="14084" max="14084" width="8.140625" style="128" bestFit="1" customWidth="1"/>
    <col min="14085" max="14085" width="9.5703125" style="128" bestFit="1" customWidth="1"/>
    <col min="14086" max="14086" width="62.5703125" style="128" bestFit="1" customWidth="1"/>
    <col min="14087" max="14087" width="8.140625" style="128" bestFit="1" customWidth="1"/>
    <col min="14088" max="14088" width="12.7109375" style="128" bestFit="1" customWidth="1"/>
    <col min="14089" max="14089" width="10.140625" style="128" bestFit="1" customWidth="1"/>
    <col min="14090" max="14090" width="12.7109375" style="128" bestFit="1" customWidth="1"/>
    <col min="14091" max="14091" width="12" style="128" bestFit="1" customWidth="1"/>
    <col min="14092" max="14092" width="7.7109375" style="128" bestFit="1" customWidth="1"/>
    <col min="14093" max="14093" width="10.140625" style="128" bestFit="1" customWidth="1"/>
    <col min="14094" max="14336" width="9.140625" style="128"/>
    <col min="14337" max="14337" width="3" style="128" customWidth="1"/>
    <col min="14338" max="14338" width="6.28515625" style="128" customWidth="1"/>
    <col min="14339" max="14339" width="5" style="128" bestFit="1" customWidth="1"/>
    <col min="14340" max="14340" width="8.140625" style="128" bestFit="1" customWidth="1"/>
    <col min="14341" max="14341" width="9.5703125" style="128" bestFit="1" customWidth="1"/>
    <col min="14342" max="14342" width="62.5703125" style="128" bestFit="1" customWidth="1"/>
    <col min="14343" max="14343" width="8.140625" style="128" bestFit="1" customWidth="1"/>
    <col min="14344" max="14344" width="12.7109375" style="128" bestFit="1" customWidth="1"/>
    <col min="14345" max="14345" width="10.140625" style="128" bestFit="1" customWidth="1"/>
    <col min="14346" max="14346" width="12.7109375" style="128" bestFit="1" customWidth="1"/>
    <col min="14347" max="14347" width="12" style="128" bestFit="1" customWidth="1"/>
    <col min="14348" max="14348" width="7.7109375" style="128" bestFit="1" customWidth="1"/>
    <col min="14349" max="14349" width="10.140625" style="128" bestFit="1" customWidth="1"/>
    <col min="14350" max="14592" width="9.140625" style="128"/>
    <col min="14593" max="14593" width="3" style="128" customWidth="1"/>
    <col min="14594" max="14594" width="6.28515625" style="128" customWidth="1"/>
    <col min="14595" max="14595" width="5" style="128" bestFit="1" customWidth="1"/>
    <col min="14596" max="14596" width="8.140625" style="128" bestFit="1" customWidth="1"/>
    <col min="14597" max="14597" width="9.5703125" style="128" bestFit="1" customWidth="1"/>
    <col min="14598" max="14598" width="62.5703125" style="128" bestFit="1" customWidth="1"/>
    <col min="14599" max="14599" width="8.140625" style="128" bestFit="1" customWidth="1"/>
    <col min="14600" max="14600" width="12.7109375" style="128" bestFit="1" customWidth="1"/>
    <col min="14601" max="14601" width="10.140625" style="128" bestFit="1" customWidth="1"/>
    <col min="14602" max="14602" width="12.7109375" style="128" bestFit="1" customWidth="1"/>
    <col min="14603" max="14603" width="12" style="128" bestFit="1" customWidth="1"/>
    <col min="14604" max="14604" width="7.7109375" style="128" bestFit="1" customWidth="1"/>
    <col min="14605" max="14605" width="10.140625" style="128" bestFit="1" customWidth="1"/>
    <col min="14606" max="14848" width="9.140625" style="128"/>
    <col min="14849" max="14849" width="3" style="128" customWidth="1"/>
    <col min="14850" max="14850" width="6.28515625" style="128" customWidth="1"/>
    <col min="14851" max="14851" width="5" style="128" bestFit="1" customWidth="1"/>
    <col min="14852" max="14852" width="8.140625" style="128" bestFit="1" customWidth="1"/>
    <col min="14853" max="14853" width="9.5703125" style="128" bestFit="1" customWidth="1"/>
    <col min="14854" max="14854" width="62.5703125" style="128" bestFit="1" customWidth="1"/>
    <col min="14855" max="14855" width="8.140625" style="128" bestFit="1" customWidth="1"/>
    <col min="14856" max="14856" width="12.7109375" style="128" bestFit="1" customWidth="1"/>
    <col min="14857" max="14857" width="10.140625" style="128" bestFit="1" customWidth="1"/>
    <col min="14858" max="14858" width="12.7109375" style="128" bestFit="1" customWidth="1"/>
    <col min="14859" max="14859" width="12" style="128" bestFit="1" customWidth="1"/>
    <col min="14860" max="14860" width="7.7109375" style="128" bestFit="1" customWidth="1"/>
    <col min="14861" max="14861" width="10.140625" style="128" bestFit="1" customWidth="1"/>
    <col min="14862" max="15104" width="9.140625" style="128"/>
    <col min="15105" max="15105" width="3" style="128" customWidth="1"/>
    <col min="15106" max="15106" width="6.28515625" style="128" customWidth="1"/>
    <col min="15107" max="15107" width="5" style="128" bestFit="1" customWidth="1"/>
    <col min="15108" max="15108" width="8.140625" style="128" bestFit="1" customWidth="1"/>
    <col min="15109" max="15109" width="9.5703125" style="128" bestFit="1" customWidth="1"/>
    <col min="15110" max="15110" width="62.5703125" style="128" bestFit="1" customWidth="1"/>
    <col min="15111" max="15111" width="8.140625" style="128" bestFit="1" customWidth="1"/>
    <col min="15112" max="15112" width="12.7109375" style="128" bestFit="1" customWidth="1"/>
    <col min="15113" max="15113" width="10.140625" style="128" bestFit="1" customWidth="1"/>
    <col min="15114" max="15114" width="12.7109375" style="128" bestFit="1" customWidth="1"/>
    <col min="15115" max="15115" width="12" style="128" bestFit="1" customWidth="1"/>
    <col min="15116" max="15116" width="7.7109375" style="128" bestFit="1" customWidth="1"/>
    <col min="15117" max="15117" width="10.140625" style="128" bestFit="1" customWidth="1"/>
    <col min="15118" max="15360" width="9.140625" style="128"/>
    <col min="15361" max="15361" width="3" style="128" customWidth="1"/>
    <col min="15362" max="15362" width="6.28515625" style="128" customWidth="1"/>
    <col min="15363" max="15363" width="5" style="128" bestFit="1" customWidth="1"/>
    <col min="15364" max="15364" width="8.140625" style="128" bestFit="1" customWidth="1"/>
    <col min="15365" max="15365" width="9.5703125" style="128" bestFit="1" customWidth="1"/>
    <col min="15366" max="15366" width="62.5703125" style="128" bestFit="1" customWidth="1"/>
    <col min="15367" max="15367" width="8.140625" style="128" bestFit="1" customWidth="1"/>
    <col min="15368" max="15368" width="12.7109375" style="128" bestFit="1" customWidth="1"/>
    <col min="15369" max="15369" width="10.140625" style="128" bestFit="1" customWidth="1"/>
    <col min="15370" max="15370" width="12.7109375" style="128" bestFit="1" customWidth="1"/>
    <col min="15371" max="15371" width="12" style="128" bestFit="1" customWidth="1"/>
    <col min="15372" max="15372" width="7.7109375" style="128" bestFit="1" customWidth="1"/>
    <col min="15373" max="15373" width="10.140625" style="128" bestFit="1" customWidth="1"/>
    <col min="15374" max="15616" width="9.140625" style="128"/>
    <col min="15617" max="15617" width="3" style="128" customWidth="1"/>
    <col min="15618" max="15618" width="6.28515625" style="128" customWidth="1"/>
    <col min="15619" max="15619" width="5" style="128" bestFit="1" customWidth="1"/>
    <col min="15620" max="15620" width="8.140625" style="128" bestFit="1" customWidth="1"/>
    <col min="15621" max="15621" width="9.5703125" style="128" bestFit="1" customWidth="1"/>
    <col min="15622" max="15622" width="62.5703125" style="128" bestFit="1" customWidth="1"/>
    <col min="15623" max="15623" width="8.140625" style="128" bestFit="1" customWidth="1"/>
    <col min="15624" max="15624" width="12.7109375" style="128" bestFit="1" customWidth="1"/>
    <col min="15625" max="15625" width="10.140625" style="128" bestFit="1" customWidth="1"/>
    <col min="15626" max="15626" width="12.7109375" style="128" bestFit="1" customWidth="1"/>
    <col min="15627" max="15627" width="12" style="128" bestFit="1" customWidth="1"/>
    <col min="15628" max="15628" width="7.7109375" style="128" bestFit="1" customWidth="1"/>
    <col min="15629" max="15629" width="10.140625" style="128" bestFit="1" customWidth="1"/>
    <col min="15630" max="15872" width="9.140625" style="128"/>
    <col min="15873" max="15873" width="3" style="128" customWidth="1"/>
    <col min="15874" max="15874" width="6.28515625" style="128" customWidth="1"/>
    <col min="15875" max="15875" width="5" style="128" bestFit="1" customWidth="1"/>
    <col min="15876" max="15876" width="8.140625" style="128" bestFit="1" customWidth="1"/>
    <col min="15877" max="15877" width="9.5703125" style="128" bestFit="1" customWidth="1"/>
    <col min="15878" max="15878" width="62.5703125" style="128" bestFit="1" customWidth="1"/>
    <col min="15879" max="15879" width="8.140625" style="128" bestFit="1" customWidth="1"/>
    <col min="15880" max="15880" width="12.7109375" style="128" bestFit="1" customWidth="1"/>
    <col min="15881" max="15881" width="10.140625" style="128" bestFit="1" customWidth="1"/>
    <col min="15882" max="15882" width="12.7109375" style="128" bestFit="1" customWidth="1"/>
    <col min="15883" max="15883" width="12" style="128" bestFit="1" customWidth="1"/>
    <col min="15884" max="15884" width="7.7109375" style="128" bestFit="1" customWidth="1"/>
    <col min="15885" max="15885" width="10.140625" style="128" bestFit="1" customWidth="1"/>
    <col min="15886" max="16128" width="9.140625" style="128"/>
    <col min="16129" max="16129" width="3" style="128" customWidth="1"/>
    <col min="16130" max="16130" width="6.28515625" style="128" customWidth="1"/>
    <col min="16131" max="16131" width="5" style="128" bestFit="1" customWidth="1"/>
    <col min="16132" max="16132" width="8.140625" style="128" bestFit="1" customWidth="1"/>
    <col min="16133" max="16133" width="9.5703125" style="128" bestFit="1" customWidth="1"/>
    <col min="16134" max="16134" width="62.5703125" style="128" bestFit="1" customWidth="1"/>
    <col min="16135" max="16135" width="8.140625" style="128" bestFit="1" customWidth="1"/>
    <col min="16136" max="16136" width="12.7109375" style="128" bestFit="1" customWidth="1"/>
    <col min="16137" max="16137" width="10.140625" style="128" bestFit="1" customWidth="1"/>
    <col min="16138" max="16138" width="12.7109375" style="128" bestFit="1" customWidth="1"/>
    <col min="16139" max="16139" width="12" style="128" bestFit="1" customWidth="1"/>
    <col min="16140" max="16140" width="7.7109375" style="128" bestFit="1" customWidth="1"/>
    <col min="16141" max="16141" width="10.140625" style="128" bestFit="1" customWidth="1"/>
    <col min="16142" max="16384" width="9.140625" style="128"/>
  </cols>
  <sheetData>
    <row r="1" spans="1:13">
      <c r="A1" s="1"/>
      <c r="B1" s="2"/>
      <c r="C1" s="2"/>
      <c r="D1" s="2"/>
      <c r="E1" s="3"/>
      <c r="F1" s="4"/>
      <c r="G1" s="5"/>
      <c r="H1" s="5"/>
      <c r="I1" s="6"/>
      <c r="J1" s="7" t="s">
        <v>65</v>
      </c>
      <c r="K1" s="1"/>
      <c r="L1" s="8"/>
      <c r="M1" s="9"/>
    </row>
    <row r="2" spans="1:13">
      <c r="A2" s="1"/>
      <c r="B2" s="10" t="s">
        <v>66</v>
      </c>
      <c r="C2" s="10"/>
      <c r="D2" s="10"/>
      <c r="E2" s="11"/>
      <c r="F2" s="11"/>
      <c r="G2" s="12"/>
      <c r="H2" s="12"/>
      <c r="I2" s="13"/>
      <c r="J2" s="14"/>
      <c r="K2" s="1"/>
      <c r="L2" s="8"/>
      <c r="M2" s="9"/>
    </row>
    <row r="3" spans="1:13">
      <c r="A3" s="1"/>
      <c r="B3" s="2"/>
      <c r="C3" s="2"/>
      <c r="D3" s="2"/>
      <c r="E3" s="3"/>
      <c r="F3" s="4"/>
      <c r="G3" s="5"/>
      <c r="H3" s="5"/>
      <c r="I3" s="15"/>
      <c r="J3" s="16"/>
      <c r="K3" s="1"/>
      <c r="L3" s="8"/>
      <c r="M3" s="9"/>
    </row>
    <row r="4" spans="1:13">
      <c r="A4" s="1"/>
      <c r="B4" s="17"/>
      <c r="C4" s="17"/>
      <c r="D4" s="17"/>
      <c r="E4" s="18"/>
      <c r="F4" s="17" t="s">
        <v>67</v>
      </c>
      <c r="G4" s="19"/>
      <c r="H4" s="19"/>
      <c r="I4" s="20"/>
      <c r="J4" s="19"/>
      <c r="K4" s="1"/>
      <c r="L4" s="8"/>
      <c r="M4" s="9"/>
    </row>
    <row r="5" spans="1:13">
      <c r="A5" s="1"/>
      <c r="B5" s="17"/>
      <c r="C5" s="17"/>
      <c r="D5" s="17"/>
      <c r="E5" s="18"/>
      <c r="F5" s="17"/>
      <c r="G5" s="19"/>
      <c r="H5" s="19"/>
      <c r="I5" s="20"/>
      <c r="J5" s="21"/>
      <c r="K5" s="1"/>
      <c r="L5" s="8"/>
      <c r="M5" s="9"/>
    </row>
    <row r="6" spans="1:13">
      <c r="A6" s="1"/>
      <c r="B6" s="10"/>
      <c r="C6" s="10"/>
      <c r="D6" s="10"/>
      <c r="E6" s="10"/>
      <c r="F6" s="17" t="s">
        <v>68</v>
      </c>
      <c r="G6" s="22"/>
      <c r="H6" s="22"/>
      <c r="I6" s="23"/>
      <c r="J6" s="24"/>
      <c r="K6" s="1"/>
      <c r="L6" s="8"/>
      <c r="M6" s="9"/>
    </row>
    <row r="7" spans="1:13" ht="13.5" thickBot="1">
      <c r="A7" s="1"/>
      <c r="B7" s="17"/>
      <c r="C7" s="17"/>
      <c r="D7" s="17"/>
      <c r="E7" s="18"/>
      <c r="F7" s="17"/>
      <c r="G7" s="19"/>
      <c r="H7" s="19"/>
      <c r="I7" s="25"/>
      <c r="J7" s="26" t="s">
        <v>69</v>
      </c>
      <c r="K7" s="1"/>
      <c r="L7" s="8"/>
      <c r="M7" s="9"/>
    </row>
    <row r="8" spans="1:13" ht="13.5" thickBot="1">
      <c r="A8" s="27" t="s">
        <v>70</v>
      </c>
      <c r="B8" s="28" t="s">
        <v>71</v>
      </c>
      <c r="C8" s="28" t="s">
        <v>72</v>
      </c>
      <c r="D8" s="28" t="s">
        <v>73</v>
      </c>
      <c r="E8" s="29" t="s">
        <v>74</v>
      </c>
      <c r="F8" s="30" t="s">
        <v>75</v>
      </c>
      <c r="G8" s="31" t="s">
        <v>76</v>
      </c>
      <c r="H8" s="31" t="s">
        <v>77</v>
      </c>
      <c r="I8" s="32" t="s">
        <v>78</v>
      </c>
      <c r="J8" s="33" t="s">
        <v>77</v>
      </c>
      <c r="K8" s="34"/>
      <c r="L8" s="8"/>
      <c r="M8" s="9"/>
    </row>
    <row r="9" spans="1:13">
      <c r="A9" s="35"/>
      <c r="B9" s="36"/>
      <c r="C9" s="36"/>
      <c r="D9" s="37"/>
      <c r="E9" s="38" t="s">
        <v>79</v>
      </c>
      <c r="F9" s="39" t="s">
        <v>80</v>
      </c>
      <c r="G9" s="40">
        <f>G24+G18+G10</f>
        <v>0</v>
      </c>
      <c r="H9" s="41">
        <f>H24+H18+H10</f>
        <v>6679854.3101300001</v>
      </c>
      <c r="I9" s="40">
        <f>I24+I18+I10</f>
        <v>-4477.6511199999995</v>
      </c>
      <c r="J9" s="42">
        <f>J24+J18+J10</f>
        <v>6675376.6590100005</v>
      </c>
      <c r="K9" s="34"/>
      <c r="L9" s="8"/>
      <c r="M9" s="9"/>
    </row>
    <row r="10" spans="1:13">
      <c r="A10" s="43"/>
      <c r="B10" s="44" t="s">
        <v>81</v>
      </c>
      <c r="C10" s="45"/>
      <c r="D10" s="46"/>
      <c r="E10" s="47" t="s">
        <v>82</v>
      </c>
      <c r="F10" s="48" t="s">
        <v>83</v>
      </c>
      <c r="G10" s="49">
        <f>SUM(G11:G17)</f>
        <v>0</v>
      </c>
      <c r="H10" s="50">
        <f>SUM(H11:H17)</f>
        <v>6368825.699</v>
      </c>
      <c r="I10" s="49">
        <f>SUM(I11:I17)</f>
        <v>0</v>
      </c>
      <c r="J10" s="49">
        <f>SUM(J11:J17)</f>
        <v>6368825.699</v>
      </c>
      <c r="K10" s="1"/>
      <c r="L10" s="8"/>
      <c r="M10" s="9"/>
    </row>
    <row r="11" spans="1:13">
      <c r="A11" s="43"/>
      <c r="B11" s="51" t="s">
        <v>84</v>
      </c>
      <c r="C11" s="52"/>
      <c r="D11" s="53"/>
      <c r="E11" s="54">
        <v>33353</v>
      </c>
      <c r="F11" s="55" t="s">
        <v>85</v>
      </c>
      <c r="G11" s="56">
        <v>0</v>
      </c>
      <c r="H11" s="56">
        <v>1697312.88</v>
      </c>
      <c r="I11" s="56">
        <v>0</v>
      </c>
      <c r="J11" s="56">
        <f>SUM(H11:I11)</f>
        <v>1697312.88</v>
      </c>
      <c r="K11" s="57" t="s">
        <v>86</v>
      </c>
      <c r="L11" s="58" t="s">
        <v>87</v>
      </c>
      <c r="M11" s="59">
        <v>43858</v>
      </c>
    </row>
    <row r="12" spans="1:13">
      <c r="A12" s="43"/>
      <c r="B12" s="51" t="s">
        <v>84</v>
      </c>
      <c r="C12" s="52"/>
      <c r="D12" s="60"/>
      <c r="E12" s="54">
        <v>33353</v>
      </c>
      <c r="F12" s="55" t="s">
        <v>88</v>
      </c>
      <c r="G12" s="56">
        <v>0</v>
      </c>
      <c r="H12" s="56">
        <v>4612344.7070000004</v>
      </c>
      <c r="I12" s="56">
        <v>0</v>
      </c>
      <c r="J12" s="56">
        <f>SUM(H12:I12)</f>
        <v>4612344.7070000004</v>
      </c>
      <c r="K12" s="57" t="s">
        <v>86</v>
      </c>
      <c r="L12" s="58" t="s">
        <v>87</v>
      </c>
      <c r="M12" s="59">
        <v>43858</v>
      </c>
    </row>
    <row r="13" spans="1:13">
      <c r="A13" s="43"/>
      <c r="B13" s="51" t="s">
        <v>84</v>
      </c>
      <c r="C13" s="52"/>
      <c r="D13" s="60"/>
      <c r="E13" s="54">
        <v>33353</v>
      </c>
      <c r="F13" s="55" t="s">
        <v>89</v>
      </c>
      <c r="G13" s="56">
        <v>0</v>
      </c>
      <c r="H13" s="61">
        <v>223.006</v>
      </c>
      <c r="I13" s="56">
        <v>0</v>
      </c>
      <c r="J13" s="56">
        <f>I13+H13</f>
        <v>223.006</v>
      </c>
      <c r="K13" s="57" t="s">
        <v>90</v>
      </c>
      <c r="L13" s="58" t="s">
        <v>91</v>
      </c>
      <c r="M13" s="59">
        <v>44103</v>
      </c>
    </row>
    <row r="14" spans="1:13">
      <c r="A14" s="43"/>
      <c r="B14" s="62" t="s">
        <v>84</v>
      </c>
      <c r="C14" s="52"/>
      <c r="D14" s="60"/>
      <c r="E14" s="54">
        <v>33353</v>
      </c>
      <c r="F14" s="55" t="s">
        <v>92</v>
      </c>
      <c r="G14" s="56">
        <v>0</v>
      </c>
      <c r="H14" s="61">
        <v>2356.5239999999999</v>
      </c>
      <c r="I14" s="56">
        <v>0</v>
      </c>
      <c r="J14" s="56">
        <f>I14+H14</f>
        <v>2356.5239999999999</v>
      </c>
      <c r="K14" s="57" t="s">
        <v>90</v>
      </c>
      <c r="L14" s="58" t="s">
        <v>91</v>
      </c>
      <c r="M14" s="59">
        <v>44103</v>
      </c>
    </row>
    <row r="15" spans="1:13">
      <c r="A15" s="43"/>
      <c r="B15" s="62" t="s">
        <v>84</v>
      </c>
      <c r="C15" s="52"/>
      <c r="D15" s="60"/>
      <c r="E15" s="54">
        <v>33353</v>
      </c>
      <c r="F15" s="55" t="s">
        <v>93</v>
      </c>
      <c r="G15" s="56">
        <v>0</v>
      </c>
      <c r="H15" s="61">
        <v>55101.781999999999</v>
      </c>
      <c r="I15" s="56">
        <v>0</v>
      </c>
      <c r="J15" s="56">
        <f>I15+H15</f>
        <v>55101.781999999999</v>
      </c>
      <c r="K15" s="57" t="s">
        <v>90</v>
      </c>
      <c r="L15" s="58" t="s">
        <v>91</v>
      </c>
      <c r="M15" s="59">
        <v>44103</v>
      </c>
    </row>
    <row r="16" spans="1:13">
      <c r="A16" s="43"/>
      <c r="B16" s="62" t="s">
        <v>84</v>
      </c>
      <c r="C16" s="52"/>
      <c r="D16" s="60"/>
      <c r="E16" s="54">
        <v>33353</v>
      </c>
      <c r="F16" s="55" t="s">
        <v>94</v>
      </c>
      <c r="G16" s="56">
        <v>0</v>
      </c>
      <c r="H16" s="61">
        <v>1486.8</v>
      </c>
      <c r="I16" s="56">
        <v>0</v>
      </c>
      <c r="J16" s="56">
        <v>1486.8</v>
      </c>
      <c r="K16" s="57" t="s">
        <v>95</v>
      </c>
      <c r="L16" s="58" t="s">
        <v>96</v>
      </c>
      <c r="M16" s="59">
        <v>44131</v>
      </c>
    </row>
    <row r="17" spans="1:13">
      <c r="A17" s="43"/>
      <c r="B17" s="62"/>
      <c r="C17" s="52"/>
      <c r="D17" s="60"/>
      <c r="E17" s="54"/>
      <c r="F17" s="55"/>
      <c r="G17" s="56"/>
      <c r="H17" s="61"/>
      <c r="I17" s="56"/>
      <c r="J17" s="63"/>
      <c r="K17" s="64"/>
      <c r="L17" s="65"/>
      <c r="M17" s="66"/>
    </row>
    <row r="18" spans="1:13">
      <c r="A18" s="67"/>
      <c r="B18" s="68" t="s">
        <v>81</v>
      </c>
      <c r="C18" s="69"/>
      <c r="D18" s="70"/>
      <c r="E18" s="71" t="s">
        <v>79</v>
      </c>
      <c r="F18" s="70" t="s">
        <v>97</v>
      </c>
      <c r="G18" s="49">
        <f>SUM(G19:G21)</f>
        <v>0</v>
      </c>
      <c r="H18" s="50">
        <f>SUM(H19:H22)</f>
        <v>245826.29400000002</v>
      </c>
      <c r="I18" s="49">
        <f>SUM(I19:I23)</f>
        <v>0</v>
      </c>
      <c r="J18" s="72">
        <f>SUM(J19:J22)</f>
        <v>245826.29400000002</v>
      </c>
      <c r="K18" s="73"/>
      <c r="L18" s="74"/>
      <c r="M18" s="75"/>
    </row>
    <row r="19" spans="1:13">
      <c r="A19" s="43"/>
      <c r="B19" s="51" t="s">
        <v>84</v>
      </c>
      <c r="C19" s="52"/>
      <c r="D19" s="60"/>
      <c r="E19" s="54">
        <v>33155</v>
      </c>
      <c r="F19" s="55" t="s">
        <v>98</v>
      </c>
      <c r="G19" s="56">
        <v>0</v>
      </c>
      <c r="H19" s="61">
        <v>53261.184999999998</v>
      </c>
      <c r="I19" s="61">
        <v>0</v>
      </c>
      <c r="J19" s="56">
        <f>SUM(H19:I19)</f>
        <v>53261.184999999998</v>
      </c>
      <c r="K19" s="57" t="s">
        <v>86</v>
      </c>
      <c r="L19" s="58" t="s">
        <v>87</v>
      </c>
      <c r="M19" s="59">
        <v>43858</v>
      </c>
    </row>
    <row r="20" spans="1:13">
      <c r="A20" s="43"/>
      <c r="B20" s="51" t="s">
        <v>84</v>
      </c>
      <c r="C20" s="52"/>
      <c r="D20" s="60"/>
      <c r="E20" s="54">
        <v>33155</v>
      </c>
      <c r="F20" s="55" t="s">
        <v>99</v>
      </c>
      <c r="G20" s="56">
        <v>0</v>
      </c>
      <c r="H20" s="56">
        <v>67650.876000000004</v>
      </c>
      <c r="I20" s="56">
        <v>0</v>
      </c>
      <c r="J20" s="56">
        <f>SUM(H20:I20)</f>
        <v>67650.876000000004</v>
      </c>
      <c r="K20" s="64" t="s">
        <v>100</v>
      </c>
      <c r="L20" s="76" t="s">
        <v>101</v>
      </c>
      <c r="M20" s="66">
        <v>43942</v>
      </c>
    </row>
    <row r="21" spans="1:13">
      <c r="A21" s="43"/>
      <c r="B21" s="51" t="s">
        <v>84</v>
      </c>
      <c r="C21" s="52"/>
      <c r="D21" s="60"/>
      <c r="E21" s="54">
        <v>33155</v>
      </c>
      <c r="F21" s="55" t="s">
        <v>102</v>
      </c>
      <c r="G21" s="56">
        <v>0</v>
      </c>
      <c r="H21" s="56">
        <v>59875.953999999998</v>
      </c>
      <c r="I21" s="56">
        <v>0</v>
      </c>
      <c r="J21" s="56">
        <f>SUM(H21:I21)</f>
        <v>59875.953999999998</v>
      </c>
      <c r="K21" s="64" t="s">
        <v>103</v>
      </c>
      <c r="L21" s="76" t="s">
        <v>104</v>
      </c>
      <c r="M21" s="66">
        <v>44011</v>
      </c>
    </row>
    <row r="22" spans="1:13">
      <c r="A22" s="43"/>
      <c r="B22" s="51" t="s">
        <v>84</v>
      </c>
      <c r="C22" s="52"/>
      <c r="D22" s="60"/>
      <c r="E22" s="54">
        <v>33155</v>
      </c>
      <c r="F22" s="55" t="s">
        <v>169</v>
      </c>
      <c r="G22" s="56">
        <v>0</v>
      </c>
      <c r="H22" s="56">
        <v>65038.279000000002</v>
      </c>
      <c r="I22" s="56">
        <v>0</v>
      </c>
      <c r="J22" s="56">
        <f>SUM(H22:I22)</f>
        <v>65038.279000000002</v>
      </c>
      <c r="K22" s="64" t="s">
        <v>170</v>
      </c>
      <c r="L22" s="58" t="s">
        <v>171</v>
      </c>
      <c r="M22" s="66">
        <v>44145</v>
      </c>
    </row>
    <row r="23" spans="1:13">
      <c r="A23" s="43"/>
      <c r="B23" s="51"/>
      <c r="C23" s="52"/>
      <c r="D23" s="60"/>
      <c r="E23" s="54"/>
      <c r="F23" s="55"/>
      <c r="G23" s="56"/>
      <c r="H23" s="61"/>
      <c r="I23" s="56"/>
      <c r="J23" s="63"/>
      <c r="K23" s="64"/>
      <c r="L23" s="65"/>
      <c r="M23" s="66"/>
    </row>
    <row r="24" spans="1:13">
      <c r="A24" s="77"/>
      <c r="B24" s="68" t="s">
        <v>81</v>
      </c>
      <c r="C24" s="71"/>
      <c r="D24" s="78"/>
      <c r="E24" s="47" t="s">
        <v>79</v>
      </c>
      <c r="F24" s="70" t="s">
        <v>105</v>
      </c>
      <c r="G24" s="79">
        <f>SUM(G25:G76)</f>
        <v>0</v>
      </c>
      <c r="H24" s="79">
        <f>SUM(H25:H76)</f>
        <v>65202.317130000018</v>
      </c>
      <c r="I24" s="79">
        <f>SUM(I25:I76)</f>
        <v>-4477.6511199999995</v>
      </c>
      <c r="J24" s="80">
        <f>SUM(J25:J76)</f>
        <v>60724.666010000023</v>
      </c>
      <c r="K24" s="81"/>
      <c r="L24" s="82"/>
      <c r="M24" s="83"/>
    </row>
    <row r="25" spans="1:13">
      <c r="A25" s="43"/>
      <c r="B25" s="51" t="s">
        <v>84</v>
      </c>
      <c r="C25" s="52">
        <v>6409</v>
      </c>
      <c r="D25" s="60">
        <v>5363</v>
      </c>
      <c r="E25" s="54"/>
      <c r="F25" s="84" t="s">
        <v>106</v>
      </c>
      <c r="G25" s="85">
        <v>0</v>
      </c>
      <c r="H25" s="86">
        <v>27.63</v>
      </c>
      <c r="I25" s="87">
        <v>0</v>
      </c>
      <c r="J25" s="88">
        <f t="shared" ref="J25:J63" si="0">SUM(H25:I25)</f>
        <v>27.63</v>
      </c>
      <c r="K25" s="89" t="s">
        <v>107</v>
      </c>
      <c r="L25" s="58" t="s">
        <v>87</v>
      </c>
      <c r="M25" s="59">
        <v>43858</v>
      </c>
    </row>
    <row r="26" spans="1:13">
      <c r="A26" s="115"/>
      <c r="B26" s="116" t="s">
        <v>84</v>
      </c>
      <c r="C26" s="117">
        <v>6409</v>
      </c>
      <c r="D26" s="118">
        <v>5363</v>
      </c>
      <c r="E26" s="54"/>
      <c r="F26" s="119" t="s">
        <v>106</v>
      </c>
      <c r="G26" s="85">
        <v>0</v>
      </c>
      <c r="H26" s="56">
        <v>60.469549999999998</v>
      </c>
      <c r="I26" s="56">
        <v>0</v>
      </c>
      <c r="J26" s="90">
        <f t="shared" si="0"/>
        <v>60.469549999999998</v>
      </c>
      <c r="K26" s="64" t="s">
        <v>108</v>
      </c>
      <c r="L26" s="120" t="s">
        <v>109</v>
      </c>
      <c r="M26" s="121">
        <v>43865</v>
      </c>
    </row>
    <row r="27" spans="1:13">
      <c r="A27" s="43"/>
      <c r="B27" s="51" t="s">
        <v>84</v>
      </c>
      <c r="C27" s="52">
        <v>6409</v>
      </c>
      <c r="D27" s="60">
        <v>5363</v>
      </c>
      <c r="E27" s="54"/>
      <c r="F27" s="84" t="s">
        <v>106</v>
      </c>
      <c r="G27" s="85">
        <v>0</v>
      </c>
      <c r="H27" s="56">
        <v>2.2909999999999999</v>
      </c>
      <c r="I27" s="56">
        <v>0</v>
      </c>
      <c r="J27" s="56">
        <f t="shared" si="0"/>
        <v>2.2909999999999999</v>
      </c>
      <c r="K27" s="64" t="s">
        <v>110</v>
      </c>
      <c r="L27" s="58" t="s">
        <v>111</v>
      </c>
      <c r="M27" s="66">
        <v>43879</v>
      </c>
    </row>
    <row r="28" spans="1:13">
      <c r="A28" s="43"/>
      <c r="B28" s="51" t="s">
        <v>84</v>
      </c>
      <c r="C28" s="52"/>
      <c r="D28" s="60"/>
      <c r="E28" s="54">
        <v>33063</v>
      </c>
      <c r="F28" s="55" t="s">
        <v>112</v>
      </c>
      <c r="G28" s="85">
        <v>0</v>
      </c>
      <c r="H28" s="56">
        <v>13368.232</v>
      </c>
      <c r="I28" s="56">
        <v>0</v>
      </c>
      <c r="J28" s="56">
        <f t="shared" si="0"/>
        <v>13368.232</v>
      </c>
      <c r="K28" s="64" t="s">
        <v>113</v>
      </c>
      <c r="L28" s="58" t="s">
        <v>111</v>
      </c>
      <c r="M28" s="66">
        <v>43879</v>
      </c>
    </row>
    <row r="29" spans="1:13">
      <c r="A29" s="43"/>
      <c r="B29" s="51" t="s">
        <v>84</v>
      </c>
      <c r="C29" s="52"/>
      <c r="D29" s="60"/>
      <c r="E29" s="54">
        <v>33166</v>
      </c>
      <c r="F29" s="55" t="s">
        <v>114</v>
      </c>
      <c r="G29" s="85">
        <v>0</v>
      </c>
      <c r="H29" s="56">
        <v>2453</v>
      </c>
      <c r="I29" s="56">
        <v>0</v>
      </c>
      <c r="J29" s="56">
        <f t="shared" si="0"/>
        <v>2453</v>
      </c>
      <c r="K29" s="64" t="s">
        <v>115</v>
      </c>
      <c r="L29" s="58" t="s">
        <v>116</v>
      </c>
      <c r="M29" s="66">
        <v>43893</v>
      </c>
    </row>
    <row r="30" spans="1:13">
      <c r="A30" s="43"/>
      <c r="B30" s="51" t="s">
        <v>84</v>
      </c>
      <c r="C30" s="52">
        <v>6409</v>
      </c>
      <c r="D30" s="60">
        <v>5363</v>
      </c>
      <c r="E30" s="54"/>
      <c r="F30" s="55" t="s">
        <v>106</v>
      </c>
      <c r="G30" s="85">
        <v>0</v>
      </c>
      <c r="H30" s="56">
        <v>6.11</v>
      </c>
      <c r="I30" s="56">
        <v>0</v>
      </c>
      <c r="J30" s="56">
        <f t="shared" si="0"/>
        <v>6.11</v>
      </c>
      <c r="K30" s="64" t="s">
        <v>117</v>
      </c>
      <c r="L30" s="58" t="s">
        <v>116</v>
      </c>
      <c r="M30" s="66">
        <v>43893</v>
      </c>
    </row>
    <row r="31" spans="1:13">
      <c r="A31" s="43"/>
      <c r="B31" s="51" t="s">
        <v>84</v>
      </c>
      <c r="C31" s="52"/>
      <c r="D31" s="60"/>
      <c r="E31" s="54">
        <v>33063</v>
      </c>
      <c r="F31" s="55" t="s">
        <v>112</v>
      </c>
      <c r="G31" s="85">
        <v>0</v>
      </c>
      <c r="H31" s="56">
        <v>9308.7729999999992</v>
      </c>
      <c r="I31" s="56">
        <v>0</v>
      </c>
      <c r="J31" s="56">
        <f t="shared" si="0"/>
        <v>9308.7729999999992</v>
      </c>
      <c r="K31" s="64" t="s">
        <v>118</v>
      </c>
      <c r="L31" s="58" t="s">
        <v>119</v>
      </c>
      <c r="M31" s="66">
        <v>43907</v>
      </c>
    </row>
    <row r="32" spans="1:13">
      <c r="A32" s="43"/>
      <c r="B32" s="51" t="s">
        <v>84</v>
      </c>
      <c r="C32" s="52">
        <v>6402</v>
      </c>
      <c r="D32" s="60">
        <v>5364</v>
      </c>
      <c r="E32" s="54"/>
      <c r="F32" s="55" t="s">
        <v>120</v>
      </c>
      <c r="G32" s="85">
        <v>0</v>
      </c>
      <c r="H32" s="56">
        <v>1630.2515000000001</v>
      </c>
      <c r="I32" s="56">
        <v>0</v>
      </c>
      <c r="J32" s="56">
        <f t="shared" si="0"/>
        <v>1630.2515000000001</v>
      </c>
      <c r="K32" s="64" t="s">
        <v>121</v>
      </c>
      <c r="L32" s="58" t="s">
        <v>119</v>
      </c>
      <c r="M32" s="66">
        <v>43907</v>
      </c>
    </row>
    <row r="33" spans="1:13">
      <c r="A33" s="43"/>
      <c r="B33" s="51" t="s">
        <v>84</v>
      </c>
      <c r="C33" s="52">
        <v>6409</v>
      </c>
      <c r="D33" s="60">
        <v>5363</v>
      </c>
      <c r="E33" s="54"/>
      <c r="F33" s="55" t="s">
        <v>106</v>
      </c>
      <c r="G33" s="85">
        <v>0</v>
      </c>
      <c r="H33" s="56">
        <v>448.166</v>
      </c>
      <c r="I33" s="56">
        <v>0</v>
      </c>
      <c r="J33" s="56">
        <f t="shared" si="0"/>
        <v>448.166</v>
      </c>
      <c r="K33" s="64" t="s">
        <v>122</v>
      </c>
      <c r="L33" s="58" t="s">
        <v>123</v>
      </c>
      <c r="M33" s="66">
        <v>43915</v>
      </c>
    </row>
    <row r="34" spans="1:13">
      <c r="A34" s="43"/>
      <c r="B34" s="51" t="s">
        <v>84</v>
      </c>
      <c r="C34" s="52"/>
      <c r="D34" s="60"/>
      <c r="E34" s="54">
        <v>33354</v>
      </c>
      <c r="F34" s="55" t="s">
        <v>124</v>
      </c>
      <c r="G34" s="85">
        <v>0</v>
      </c>
      <c r="H34" s="56">
        <v>1992</v>
      </c>
      <c r="I34" s="56">
        <v>0</v>
      </c>
      <c r="J34" s="56">
        <f t="shared" si="0"/>
        <v>1992</v>
      </c>
      <c r="K34" s="64" t="s">
        <v>125</v>
      </c>
      <c r="L34" s="58" t="s">
        <v>123</v>
      </c>
      <c r="M34" s="66">
        <v>43915</v>
      </c>
    </row>
    <row r="35" spans="1:13">
      <c r="A35" s="43"/>
      <c r="B35" s="51" t="s">
        <v>84</v>
      </c>
      <c r="C35" s="52"/>
      <c r="D35" s="60"/>
      <c r="E35" s="54">
        <v>33038</v>
      </c>
      <c r="F35" s="55" t="s">
        <v>126</v>
      </c>
      <c r="G35" s="56">
        <v>0</v>
      </c>
      <c r="H35" s="56">
        <v>1723.5450000000001</v>
      </c>
      <c r="I35" s="56">
        <v>0</v>
      </c>
      <c r="J35" s="56">
        <f t="shared" si="0"/>
        <v>1723.5450000000001</v>
      </c>
      <c r="K35" s="64" t="s">
        <v>127</v>
      </c>
      <c r="L35" s="58" t="s">
        <v>128</v>
      </c>
      <c r="M35" s="66">
        <v>43928</v>
      </c>
    </row>
    <row r="36" spans="1:13">
      <c r="A36" s="43"/>
      <c r="B36" s="51" t="s">
        <v>84</v>
      </c>
      <c r="C36" s="52"/>
      <c r="D36" s="60"/>
      <c r="E36" s="54">
        <v>33071</v>
      </c>
      <c r="F36" s="55" t="s">
        <v>129</v>
      </c>
      <c r="G36" s="56">
        <v>0</v>
      </c>
      <c r="H36" s="56">
        <v>367.5</v>
      </c>
      <c r="I36" s="56">
        <v>0</v>
      </c>
      <c r="J36" s="56">
        <f t="shared" si="0"/>
        <v>367.5</v>
      </c>
      <c r="K36" s="64" t="s">
        <v>130</v>
      </c>
      <c r="L36" s="58" t="s">
        <v>128</v>
      </c>
      <c r="M36" s="66">
        <v>43928</v>
      </c>
    </row>
    <row r="37" spans="1:13">
      <c r="A37" s="43"/>
      <c r="B37" s="51" t="s">
        <v>84</v>
      </c>
      <c r="C37" s="52"/>
      <c r="D37" s="60"/>
      <c r="E37" s="54">
        <v>33063</v>
      </c>
      <c r="F37" s="55" t="s">
        <v>112</v>
      </c>
      <c r="G37" s="56">
        <v>0</v>
      </c>
      <c r="H37" s="56">
        <v>9912.5779999999995</v>
      </c>
      <c r="I37" s="56">
        <v>0</v>
      </c>
      <c r="J37" s="56">
        <f t="shared" si="0"/>
        <v>9912.5779999999995</v>
      </c>
      <c r="K37" s="64" t="s">
        <v>130</v>
      </c>
      <c r="L37" s="58" t="s">
        <v>128</v>
      </c>
      <c r="M37" s="66">
        <v>43928</v>
      </c>
    </row>
    <row r="38" spans="1:13">
      <c r="A38" s="43"/>
      <c r="B38" s="51" t="s">
        <v>84</v>
      </c>
      <c r="C38" s="52"/>
      <c r="D38" s="60"/>
      <c r="E38" s="54">
        <v>33160</v>
      </c>
      <c r="F38" s="55" t="s">
        <v>131</v>
      </c>
      <c r="G38" s="56">
        <v>0</v>
      </c>
      <c r="H38" s="56">
        <v>5</v>
      </c>
      <c r="I38" s="56">
        <v>0</v>
      </c>
      <c r="J38" s="56">
        <f t="shared" si="0"/>
        <v>5</v>
      </c>
      <c r="K38" s="64" t="s">
        <v>132</v>
      </c>
      <c r="L38" s="58" t="s">
        <v>133</v>
      </c>
      <c r="M38" s="66">
        <v>43956</v>
      </c>
    </row>
    <row r="39" spans="1:13">
      <c r="A39" s="43"/>
      <c r="B39" s="51" t="s">
        <v>84</v>
      </c>
      <c r="C39" s="52"/>
      <c r="D39" s="60"/>
      <c r="E39" s="54">
        <v>33075</v>
      </c>
      <c r="F39" s="55" t="s">
        <v>134</v>
      </c>
      <c r="G39" s="56">
        <v>0</v>
      </c>
      <c r="H39" s="56">
        <v>2734.777</v>
      </c>
      <c r="I39" s="56">
        <v>0</v>
      </c>
      <c r="J39" s="56">
        <f t="shared" si="0"/>
        <v>2734.777</v>
      </c>
      <c r="K39" s="64" t="s">
        <v>135</v>
      </c>
      <c r="L39" s="58" t="s">
        <v>136</v>
      </c>
      <c r="M39" s="66">
        <v>43970</v>
      </c>
    </row>
    <row r="40" spans="1:13">
      <c r="A40" s="43"/>
      <c r="B40" s="51" t="s">
        <v>84</v>
      </c>
      <c r="C40" s="52">
        <v>6402</v>
      </c>
      <c r="D40" s="60">
        <v>5364</v>
      </c>
      <c r="E40" s="54"/>
      <c r="F40" s="55" t="s">
        <v>137</v>
      </c>
      <c r="G40" s="56">
        <v>0</v>
      </c>
      <c r="H40" s="56">
        <v>124.714</v>
      </c>
      <c r="I40" s="56">
        <v>0</v>
      </c>
      <c r="J40" s="56">
        <f t="shared" si="0"/>
        <v>124.714</v>
      </c>
      <c r="K40" s="64" t="s">
        <v>138</v>
      </c>
      <c r="L40" s="58" t="s">
        <v>139</v>
      </c>
      <c r="M40" s="66">
        <v>43991</v>
      </c>
    </row>
    <row r="41" spans="1:13">
      <c r="A41" s="43"/>
      <c r="B41" s="51" t="s">
        <v>84</v>
      </c>
      <c r="C41" s="52">
        <v>6409</v>
      </c>
      <c r="D41" s="60">
        <v>5363</v>
      </c>
      <c r="E41" s="54"/>
      <c r="F41" s="55" t="s">
        <v>106</v>
      </c>
      <c r="G41" s="56">
        <v>0</v>
      </c>
      <c r="H41" s="56">
        <v>2.2849499999999998</v>
      </c>
      <c r="I41" s="56">
        <v>0</v>
      </c>
      <c r="J41" s="56">
        <f t="shared" si="0"/>
        <v>2.2849499999999998</v>
      </c>
      <c r="K41" s="64" t="s">
        <v>138</v>
      </c>
      <c r="L41" s="58" t="s">
        <v>139</v>
      </c>
      <c r="M41" s="66">
        <v>43991</v>
      </c>
    </row>
    <row r="42" spans="1:13">
      <c r="A42" s="43"/>
      <c r="B42" s="51" t="s">
        <v>84</v>
      </c>
      <c r="C42" s="52">
        <v>6172</v>
      </c>
      <c r="D42" s="60">
        <v>5339</v>
      </c>
      <c r="E42" s="54">
        <v>33166</v>
      </c>
      <c r="F42" s="55" t="s">
        <v>140</v>
      </c>
      <c r="G42" s="56">
        <v>0</v>
      </c>
      <c r="H42" s="56">
        <v>-195.03171</v>
      </c>
      <c r="I42" s="56">
        <v>0</v>
      </c>
      <c r="J42" s="56">
        <f t="shared" si="0"/>
        <v>-195.03171</v>
      </c>
      <c r="K42" s="64" t="s">
        <v>141</v>
      </c>
      <c r="L42" s="58" t="s">
        <v>142</v>
      </c>
      <c r="M42" s="66">
        <v>44040</v>
      </c>
    </row>
    <row r="43" spans="1:13">
      <c r="A43" s="43"/>
      <c r="B43" s="51" t="s">
        <v>84</v>
      </c>
      <c r="C43" s="52">
        <v>6409</v>
      </c>
      <c r="D43" s="60">
        <v>5363</v>
      </c>
      <c r="E43" s="54"/>
      <c r="F43" s="55" t="s">
        <v>106</v>
      </c>
      <c r="G43" s="56">
        <v>0</v>
      </c>
      <c r="H43" s="56">
        <v>1347.135</v>
      </c>
      <c r="I43" s="56">
        <v>0</v>
      </c>
      <c r="J43" s="56">
        <f t="shared" si="0"/>
        <v>1347.135</v>
      </c>
      <c r="K43" s="1" t="s">
        <v>143</v>
      </c>
      <c r="L43" s="58" t="s">
        <v>142</v>
      </c>
      <c r="M43" s="66">
        <v>44040</v>
      </c>
    </row>
    <row r="44" spans="1:13">
      <c r="A44" s="43"/>
      <c r="B44" s="51" t="s">
        <v>84</v>
      </c>
      <c r="C44" s="52">
        <v>6172</v>
      </c>
      <c r="D44" s="60">
        <v>5339</v>
      </c>
      <c r="E44" s="54"/>
      <c r="F44" s="55" t="s">
        <v>144</v>
      </c>
      <c r="G44" s="56">
        <v>0</v>
      </c>
      <c r="H44" s="56">
        <v>-360</v>
      </c>
      <c r="I44" s="56">
        <v>0</v>
      </c>
      <c r="J44" s="56">
        <f>SUM(H44:I44)</f>
        <v>-360</v>
      </c>
      <c r="K44" s="64" t="s">
        <v>145</v>
      </c>
      <c r="L44" s="58" t="s">
        <v>146</v>
      </c>
      <c r="M44" s="66">
        <v>44054</v>
      </c>
    </row>
    <row r="45" spans="1:13">
      <c r="A45" s="43"/>
      <c r="B45" s="51" t="s">
        <v>84</v>
      </c>
      <c r="C45" s="52">
        <v>6172</v>
      </c>
      <c r="D45" s="60">
        <v>5339</v>
      </c>
      <c r="E45" s="54"/>
      <c r="F45" s="55" t="s">
        <v>147</v>
      </c>
      <c r="G45" s="56">
        <v>0</v>
      </c>
      <c r="H45" s="56">
        <v>-3.6949999999999998</v>
      </c>
      <c r="I45" s="56">
        <v>0</v>
      </c>
      <c r="J45" s="56">
        <f t="shared" si="0"/>
        <v>-3.6949999999999998</v>
      </c>
      <c r="K45" s="64" t="s">
        <v>145</v>
      </c>
      <c r="L45" s="58" t="s">
        <v>146</v>
      </c>
      <c r="M45" s="66">
        <v>44054</v>
      </c>
    </row>
    <row r="46" spans="1:13">
      <c r="A46" s="43"/>
      <c r="B46" s="51" t="s">
        <v>84</v>
      </c>
      <c r="C46" s="52">
        <v>6409</v>
      </c>
      <c r="D46" s="60">
        <v>5363</v>
      </c>
      <c r="E46" s="54"/>
      <c r="F46" s="55" t="s">
        <v>106</v>
      </c>
      <c r="G46" s="56">
        <v>0</v>
      </c>
      <c r="H46" s="56">
        <v>2.5499999999999998</v>
      </c>
      <c r="I46" s="56">
        <v>0</v>
      </c>
      <c r="J46" s="56">
        <f t="shared" si="0"/>
        <v>2.5499999999999998</v>
      </c>
      <c r="K46" s="64" t="s">
        <v>145</v>
      </c>
      <c r="L46" s="58" t="s">
        <v>146</v>
      </c>
      <c r="M46" s="66">
        <v>44054</v>
      </c>
    </row>
    <row r="47" spans="1:13" s="1" customFormat="1">
      <c r="A47" s="91"/>
      <c r="B47" s="51" t="s">
        <v>84</v>
      </c>
      <c r="C47" s="52">
        <v>6409</v>
      </c>
      <c r="D47" s="52">
        <v>5363</v>
      </c>
      <c r="E47" s="54"/>
      <c r="F47" s="92" t="s">
        <v>106</v>
      </c>
      <c r="G47" s="56">
        <v>0</v>
      </c>
      <c r="H47" s="56">
        <v>17.970600000000001</v>
      </c>
      <c r="I47" s="56">
        <v>0</v>
      </c>
      <c r="J47" s="56">
        <f t="shared" si="0"/>
        <v>17.970600000000001</v>
      </c>
      <c r="K47" s="64" t="s">
        <v>148</v>
      </c>
      <c r="L47" s="58" t="s">
        <v>149</v>
      </c>
      <c r="M47" s="66">
        <v>44095</v>
      </c>
    </row>
    <row r="48" spans="1:13" s="1" customFormat="1">
      <c r="A48" s="91"/>
      <c r="B48" s="51" t="s">
        <v>84</v>
      </c>
      <c r="C48" s="52"/>
      <c r="D48" s="52"/>
      <c r="E48" s="54">
        <v>33070</v>
      </c>
      <c r="F48" s="92" t="s">
        <v>150</v>
      </c>
      <c r="G48" s="56">
        <v>0</v>
      </c>
      <c r="H48" s="56">
        <v>2250.2429999999999</v>
      </c>
      <c r="I48" s="56">
        <v>0</v>
      </c>
      <c r="J48" s="56">
        <f t="shared" si="0"/>
        <v>2250.2429999999999</v>
      </c>
      <c r="K48" s="64" t="s">
        <v>151</v>
      </c>
      <c r="L48" s="58" t="s">
        <v>149</v>
      </c>
      <c r="M48" s="66">
        <v>44095</v>
      </c>
    </row>
    <row r="49" spans="1:13" s="1" customFormat="1">
      <c r="A49" s="91"/>
      <c r="B49" s="51" t="s">
        <v>84</v>
      </c>
      <c r="C49" s="52"/>
      <c r="D49" s="52"/>
      <c r="E49" s="54">
        <v>33040</v>
      </c>
      <c r="F49" s="92" t="s">
        <v>152</v>
      </c>
      <c r="G49" s="56">
        <v>0</v>
      </c>
      <c r="H49" s="56">
        <v>484.26100000000002</v>
      </c>
      <c r="I49" s="56">
        <v>0</v>
      </c>
      <c r="J49" s="56">
        <f t="shared" si="0"/>
        <v>484.26100000000002</v>
      </c>
      <c r="K49" s="64" t="s">
        <v>151</v>
      </c>
      <c r="L49" s="58" t="s">
        <v>149</v>
      </c>
      <c r="M49" s="66">
        <v>44095</v>
      </c>
    </row>
    <row r="50" spans="1:13" s="1" customFormat="1">
      <c r="A50" s="43"/>
      <c r="B50" s="51" t="s">
        <v>84</v>
      </c>
      <c r="C50" s="52">
        <v>6402</v>
      </c>
      <c r="D50" s="60">
        <v>5364</v>
      </c>
      <c r="E50" s="54"/>
      <c r="F50" s="55" t="s">
        <v>137</v>
      </c>
      <c r="G50" s="56">
        <v>0</v>
      </c>
      <c r="H50" s="56">
        <v>239.61024</v>
      </c>
      <c r="I50" s="56">
        <v>0</v>
      </c>
      <c r="J50" s="56">
        <f t="shared" si="0"/>
        <v>239.61024</v>
      </c>
      <c r="K50" s="1" t="s">
        <v>153</v>
      </c>
      <c r="L50" s="130" t="s">
        <v>154</v>
      </c>
      <c r="M50" s="66">
        <v>44110</v>
      </c>
    </row>
    <row r="51" spans="1:13" s="1" customFormat="1">
      <c r="A51" s="91"/>
      <c r="B51" s="51" t="s">
        <v>84</v>
      </c>
      <c r="C51" s="52">
        <v>6409</v>
      </c>
      <c r="D51" s="52">
        <v>5363</v>
      </c>
      <c r="E51" s="54"/>
      <c r="F51" s="92" t="s">
        <v>106</v>
      </c>
      <c r="G51" s="56">
        <v>0</v>
      </c>
      <c r="H51" s="56">
        <v>811.49099999999999</v>
      </c>
      <c r="I51" s="56">
        <v>0</v>
      </c>
      <c r="J51" s="56">
        <f t="shared" si="0"/>
        <v>811.49099999999999</v>
      </c>
      <c r="K51" s="1" t="s">
        <v>153</v>
      </c>
      <c r="L51" s="130" t="s">
        <v>154</v>
      </c>
      <c r="M51" s="66">
        <v>44110</v>
      </c>
    </row>
    <row r="52" spans="1:13" s="1" customFormat="1">
      <c r="A52" s="91"/>
      <c r="B52" s="51" t="s">
        <v>84</v>
      </c>
      <c r="C52" s="52"/>
      <c r="D52" s="52"/>
      <c r="E52" s="54">
        <v>33080</v>
      </c>
      <c r="F52" s="92" t="s">
        <v>155</v>
      </c>
      <c r="G52" s="56">
        <v>0</v>
      </c>
      <c r="H52" s="56">
        <v>5251.1679999999997</v>
      </c>
      <c r="I52" s="56">
        <v>0</v>
      </c>
      <c r="J52" s="56">
        <f t="shared" si="0"/>
        <v>5251.1679999999997</v>
      </c>
      <c r="K52" s="64" t="s">
        <v>156</v>
      </c>
      <c r="L52" s="130" t="s">
        <v>154</v>
      </c>
      <c r="M52" s="66">
        <v>44110</v>
      </c>
    </row>
    <row r="53" spans="1:13" s="1" customFormat="1">
      <c r="A53" s="91"/>
      <c r="B53" s="51" t="s">
        <v>84</v>
      </c>
      <c r="C53" s="52"/>
      <c r="D53" s="52"/>
      <c r="E53" s="54">
        <v>33079</v>
      </c>
      <c r="F53" s="92" t="s">
        <v>157</v>
      </c>
      <c r="G53" s="56">
        <v>0</v>
      </c>
      <c r="H53" s="56">
        <v>7334.6880000000001</v>
      </c>
      <c r="I53" s="56">
        <v>0</v>
      </c>
      <c r="J53" s="56">
        <f t="shared" si="0"/>
        <v>7334.6880000000001</v>
      </c>
      <c r="K53" s="64" t="s">
        <v>156</v>
      </c>
      <c r="L53" s="130" t="s">
        <v>154</v>
      </c>
      <c r="M53" s="66">
        <v>44110</v>
      </c>
    </row>
    <row r="54" spans="1:13" s="1" customFormat="1">
      <c r="A54" s="91"/>
      <c r="B54" s="51" t="s">
        <v>84</v>
      </c>
      <c r="C54" s="52"/>
      <c r="D54" s="52"/>
      <c r="E54" s="54">
        <v>33079</v>
      </c>
      <c r="F54" s="92" t="s">
        <v>158</v>
      </c>
      <c r="G54" s="56">
        <v>0</v>
      </c>
      <c r="H54" s="56">
        <v>3798.5360000000001</v>
      </c>
      <c r="I54" s="56">
        <v>0</v>
      </c>
      <c r="J54" s="56">
        <f t="shared" si="0"/>
        <v>3798.5360000000001</v>
      </c>
      <c r="K54" s="64" t="s">
        <v>156</v>
      </c>
      <c r="L54" s="130" t="s">
        <v>154</v>
      </c>
      <c r="M54" s="66">
        <v>44110</v>
      </c>
    </row>
    <row r="55" spans="1:13">
      <c r="A55" s="91"/>
      <c r="B55" s="51" t="s">
        <v>84</v>
      </c>
      <c r="C55" s="52">
        <v>6409</v>
      </c>
      <c r="D55" s="52">
        <v>5363</v>
      </c>
      <c r="E55" s="54"/>
      <c r="F55" s="92" t="s">
        <v>106</v>
      </c>
      <c r="G55" s="56">
        <v>0</v>
      </c>
      <c r="H55" s="56">
        <v>2.2633999999999999</v>
      </c>
      <c r="I55" s="56">
        <v>0</v>
      </c>
      <c r="J55" s="56">
        <f t="shared" si="0"/>
        <v>2.2633999999999999</v>
      </c>
      <c r="K55" s="64" t="s">
        <v>159</v>
      </c>
      <c r="L55" s="58" t="s">
        <v>160</v>
      </c>
      <c r="M55" s="66">
        <v>44131</v>
      </c>
    </row>
    <row r="56" spans="1:13" s="1" customFormat="1">
      <c r="A56" s="43"/>
      <c r="B56" s="51" t="s">
        <v>84</v>
      </c>
      <c r="C56" s="52">
        <v>6402</v>
      </c>
      <c r="D56" s="60">
        <v>5364</v>
      </c>
      <c r="E56" s="54"/>
      <c r="F56" s="55" t="s">
        <v>137</v>
      </c>
      <c r="G56" s="56">
        <v>0</v>
      </c>
      <c r="H56" s="56">
        <v>50.64</v>
      </c>
      <c r="I56" s="56">
        <v>0</v>
      </c>
      <c r="J56" s="56">
        <f t="shared" si="0"/>
        <v>50.64</v>
      </c>
      <c r="K56" s="1" t="s">
        <v>172</v>
      </c>
      <c r="L56" s="130" t="s">
        <v>180</v>
      </c>
      <c r="M56" s="66">
        <v>44166</v>
      </c>
    </row>
    <row r="57" spans="1:13" s="1" customFormat="1">
      <c r="A57" s="91"/>
      <c r="B57" s="51" t="s">
        <v>84</v>
      </c>
      <c r="C57" s="52">
        <v>6409</v>
      </c>
      <c r="D57" s="52">
        <v>5363</v>
      </c>
      <c r="E57" s="54"/>
      <c r="F57" s="92" t="s">
        <v>106</v>
      </c>
      <c r="G57" s="56">
        <v>0</v>
      </c>
      <c r="H57" s="56">
        <v>3.1656</v>
      </c>
      <c r="I57" s="56">
        <v>0</v>
      </c>
      <c r="J57" s="56">
        <f t="shared" si="0"/>
        <v>3.1656</v>
      </c>
      <c r="K57" s="1" t="s">
        <v>172</v>
      </c>
      <c r="L57" s="130" t="s">
        <v>180</v>
      </c>
      <c r="M57" s="66">
        <v>44166</v>
      </c>
    </row>
    <row r="58" spans="1:13" s="1" customFormat="1">
      <c r="A58" s="122"/>
      <c r="B58" s="123" t="s">
        <v>84</v>
      </c>
      <c r="C58" s="124">
        <v>6172</v>
      </c>
      <c r="D58" s="125">
        <v>5339</v>
      </c>
      <c r="E58" s="126"/>
      <c r="F58" s="55" t="s">
        <v>175</v>
      </c>
      <c r="G58" s="127">
        <v>0</v>
      </c>
      <c r="H58" s="127">
        <v>0</v>
      </c>
      <c r="I58" s="127">
        <v>-7.625</v>
      </c>
      <c r="J58" s="56">
        <f t="shared" si="0"/>
        <v>-7.625</v>
      </c>
      <c r="K58" s="1" t="s">
        <v>176</v>
      </c>
      <c r="L58" s="130" t="s">
        <v>174</v>
      </c>
      <c r="M58" s="66">
        <v>44180</v>
      </c>
    </row>
    <row r="59" spans="1:13" s="1" customFormat="1">
      <c r="A59" s="122"/>
      <c r="B59" s="123" t="s">
        <v>84</v>
      </c>
      <c r="C59" s="124">
        <v>6172</v>
      </c>
      <c r="D59" s="125">
        <v>5339</v>
      </c>
      <c r="E59" s="126"/>
      <c r="F59" s="55" t="s">
        <v>177</v>
      </c>
      <c r="G59" s="127">
        <v>0</v>
      </c>
      <c r="H59" s="127">
        <v>0</v>
      </c>
      <c r="I59" s="127">
        <v>-786.30518999999993</v>
      </c>
      <c r="J59" s="56">
        <f t="shared" si="0"/>
        <v>-786.30518999999993</v>
      </c>
      <c r="K59" s="1" t="s">
        <v>176</v>
      </c>
      <c r="L59" s="130" t="s">
        <v>174</v>
      </c>
      <c r="M59" s="66">
        <v>44180</v>
      </c>
    </row>
    <row r="60" spans="1:13" s="1" customFormat="1">
      <c r="A60" s="122"/>
      <c r="B60" s="123" t="s">
        <v>84</v>
      </c>
      <c r="C60" s="124">
        <v>6172</v>
      </c>
      <c r="D60" s="125">
        <v>5339</v>
      </c>
      <c r="E60" s="126"/>
      <c r="F60" s="55" t="s">
        <v>178</v>
      </c>
      <c r="G60" s="127">
        <v>0</v>
      </c>
      <c r="H60" s="127">
        <v>0</v>
      </c>
      <c r="I60" s="127">
        <v>-414.12445999999994</v>
      </c>
      <c r="J60" s="56">
        <f t="shared" si="0"/>
        <v>-414.12445999999994</v>
      </c>
      <c r="K60" s="1" t="s">
        <v>176</v>
      </c>
      <c r="L60" s="130" t="s">
        <v>174</v>
      </c>
      <c r="M60" s="66">
        <v>44180</v>
      </c>
    </row>
    <row r="61" spans="1:13" s="1" customFormat="1">
      <c r="A61" s="122"/>
      <c r="B61" s="123" t="s">
        <v>84</v>
      </c>
      <c r="C61" s="124">
        <v>6172</v>
      </c>
      <c r="D61" s="125">
        <v>5339</v>
      </c>
      <c r="E61" s="126"/>
      <c r="F61" s="55" t="s">
        <v>179</v>
      </c>
      <c r="G61" s="127">
        <v>0</v>
      </c>
      <c r="H61" s="127">
        <v>0</v>
      </c>
      <c r="I61" s="127">
        <v>-1726.21351</v>
      </c>
      <c r="J61" s="56">
        <f t="shared" si="0"/>
        <v>-1726.21351</v>
      </c>
      <c r="K61" s="1" t="s">
        <v>176</v>
      </c>
      <c r="L61" s="130" t="s">
        <v>174</v>
      </c>
      <c r="M61" s="66">
        <v>44180</v>
      </c>
    </row>
    <row r="62" spans="1:13" s="1" customFormat="1">
      <c r="A62" s="122"/>
      <c r="B62" s="123" t="s">
        <v>84</v>
      </c>
      <c r="C62" s="124">
        <v>6409</v>
      </c>
      <c r="D62" s="125">
        <v>5363</v>
      </c>
      <c r="E62" s="126"/>
      <c r="F62" s="55" t="s">
        <v>106</v>
      </c>
      <c r="G62" s="127">
        <v>0</v>
      </c>
      <c r="H62" s="127">
        <v>0</v>
      </c>
      <c r="I62" s="127">
        <v>22.978000000000002</v>
      </c>
      <c r="J62" s="56">
        <f t="shared" si="0"/>
        <v>22.978000000000002</v>
      </c>
      <c r="K62" s="1" t="s">
        <v>176</v>
      </c>
      <c r="L62" s="130" t="s">
        <v>174</v>
      </c>
      <c r="M62" s="66">
        <v>44180</v>
      </c>
    </row>
    <row r="63" spans="1:13">
      <c r="A63" s="122"/>
      <c r="B63" s="123" t="s">
        <v>84</v>
      </c>
      <c r="C63" s="124">
        <v>6172</v>
      </c>
      <c r="D63" s="125">
        <v>5339</v>
      </c>
      <c r="E63" s="126">
        <v>33166</v>
      </c>
      <c r="F63" s="55" t="s">
        <v>140</v>
      </c>
      <c r="G63" s="127">
        <v>0</v>
      </c>
      <c r="H63" s="127">
        <v>0</v>
      </c>
      <c r="I63" s="127">
        <v>-1566.36096</v>
      </c>
      <c r="J63" s="56">
        <f t="shared" si="0"/>
        <v>-1566.36096</v>
      </c>
      <c r="K63" s="64" t="s">
        <v>173</v>
      </c>
      <c r="L63" s="58" t="s">
        <v>174</v>
      </c>
      <c r="M63" s="66">
        <v>44180</v>
      </c>
    </row>
    <row r="64" spans="1:13">
      <c r="A64" s="43"/>
      <c r="B64" s="51"/>
      <c r="C64" s="52"/>
      <c r="D64" s="60"/>
      <c r="E64" s="54"/>
      <c r="F64" s="55"/>
      <c r="G64" s="56"/>
      <c r="H64" s="56"/>
      <c r="I64" s="56"/>
      <c r="J64" s="56"/>
      <c r="K64" s="64"/>
      <c r="L64" s="58"/>
      <c r="M64" s="66"/>
    </row>
    <row r="65" spans="1:13">
      <c r="A65" s="43"/>
      <c r="B65" s="51"/>
      <c r="C65" s="52"/>
      <c r="D65" s="60"/>
      <c r="E65" s="54"/>
      <c r="F65" s="55"/>
      <c r="G65" s="56"/>
      <c r="H65" s="56"/>
      <c r="I65" s="56"/>
      <c r="J65" s="56"/>
      <c r="K65" s="64"/>
      <c r="L65" s="58"/>
      <c r="M65" s="66"/>
    </row>
    <row r="66" spans="1:13">
      <c r="A66" s="43"/>
      <c r="B66" s="51"/>
      <c r="C66" s="52"/>
      <c r="D66" s="60"/>
      <c r="E66" s="54"/>
      <c r="F66" s="55"/>
      <c r="G66" s="56"/>
      <c r="H66" s="56"/>
      <c r="I66" s="56"/>
      <c r="J66" s="56"/>
      <c r="K66" s="64"/>
      <c r="L66" s="58"/>
      <c r="M66" s="66"/>
    </row>
    <row r="67" spans="1:13">
      <c r="A67" s="43"/>
      <c r="B67" s="51"/>
      <c r="C67" s="52"/>
      <c r="D67" s="60"/>
      <c r="E67" s="54"/>
      <c r="F67" s="55"/>
      <c r="G67" s="56"/>
      <c r="H67" s="56"/>
      <c r="I67" s="56"/>
      <c r="J67" s="56"/>
      <c r="K67" s="64"/>
      <c r="L67" s="58"/>
      <c r="M67" s="66"/>
    </row>
    <row r="68" spans="1:13">
      <c r="A68" s="43"/>
      <c r="B68" s="51"/>
      <c r="C68" s="52"/>
      <c r="D68" s="60"/>
      <c r="E68" s="54"/>
      <c r="F68" s="55"/>
      <c r="G68" s="56"/>
      <c r="H68" s="56"/>
      <c r="I68" s="56"/>
      <c r="J68" s="56"/>
      <c r="K68" s="64"/>
      <c r="L68" s="58"/>
      <c r="M68" s="66"/>
    </row>
    <row r="69" spans="1:13">
      <c r="A69" s="43"/>
      <c r="B69" s="51"/>
      <c r="C69" s="52"/>
      <c r="D69" s="60"/>
      <c r="E69" s="54"/>
      <c r="F69" s="55"/>
      <c r="G69" s="56"/>
      <c r="H69" s="56"/>
      <c r="I69" s="56"/>
      <c r="J69" s="56"/>
      <c r="K69" s="64"/>
      <c r="L69" s="58"/>
      <c r="M69" s="66"/>
    </row>
    <row r="70" spans="1:13">
      <c r="A70" s="43"/>
      <c r="B70" s="51"/>
      <c r="C70" s="52"/>
      <c r="D70" s="60"/>
      <c r="E70" s="54"/>
      <c r="F70" s="55"/>
      <c r="G70" s="56"/>
      <c r="H70" s="56"/>
      <c r="I70" s="56"/>
      <c r="J70" s="56"/>
      <c r="K70" s="64"/>
      <c r="L70" s="58"/>
      <c r="M70" s="66"/>
    </row>
    <row r="71" spans="1:13">
      <c r="A71" s="43"/>
      <c r="B71" s="51"/>
      <c r="C71" s="52"/>
      <c r="D71" s="60"/>
      <c r="E71" s="54"/>
      <c r="F71" s="55"/>
      <c r="G71" s="56"/>
      <c r="H71" s="56"/>
      <c r="I71" s="56"/>
      <c r="J71" s="56"/>
      <c r="K71" s="64"/>
      <c r="L71" s="58"/>
      <c r="M71" s="66"/>
    </row>
    <row r="72" spans="1:13">
      <c r="A72" s="43"/>
      <c r="B72" s="51"/>
      <c r="C72" s="52"/>
      <c r="D72" s="60"/>
      <c r="E72" s="54"/>
      <c r="F72" s="55"/>
      <c r="G72" s="56"/>
      <c r="H72" s="56"/>
      <c r="I72" s="56"/>
      <c r="J72" s="56"/>
      <c r="K72" s="64"/>
      <c r="L72" s="58"/>
      <c r="M72" s="66"/>
    </row>
    <row r="73" spans="1:13">
      <c r="A73" s="43"/>
      <c r="B73" s="51"/>
      <c r="C73" s="52"/>
      <c r="D73" s="60"/>
      <c r="E73" s="54"/>
      <c r="F73" s="55"/>
      <c r="G73" s="56"/>
      <c r="H73" s="56"/>
      <c r="I73" s="56"/>
      <c r="J73" s="56"/>
      <c r="K73" s="64"/>
      <c r="L73" s="58"/>
      <c r="M73" s="66"/>
    </row>
    <row r="74" spans="1:13">
      <c r="A74" s="43"/>
      <c r="B74" s="51"/>
      <c r="C74" s="52"/>
      <c r="D74" s="60"/>
      <c r="E74" s="54"/>
      <c r="F74" s="55"/>
      <c r="G74" s="56"/>
      <c r="H74" s="56"/>
      <c r="I74" s="56"/>
      <c r="J74" s="56"/>
      <c r="K74" s="64"/>
      <c r="L74" s="58"/>
      <c r="M74" s="66"/>
    </row>
    <row r="75" spans="1:13">
      <c r="A75" s="43"/>
      <c r="B75" s="51"/>
      <c r="C75" s="52"/>
      <c r="D75" s="60"/>
      <c r="E75" s="54"/>
      <c r="F75" s="55"/>
      <c r="G75" s="56"/>
      <c r="H75" s="56"/>
      <c r="I75" s="56"/>
      <c r="J75" s="56"/>
      <c r="K75" s="64"/>
      <c r="L75" s="58"/>
      <c r="M75" s="66"/>
    </row>
    <row r="76" spans="1:13">
      <c r="A76" s="43"/>
      <c r="B76" s="51"/>
      <c r="C76" s="52"/>
      <c r="D76" s="60"/>
      <c r="E76" s="54"/>
      <c r="F76" s="55"/>
      <c r="G76" s="56"/>
      <c r="H76" s="56"/>
      <c r="I76" s="56"/>
      <c r="J76" s="56"/>
      <c r="K76" s="64"/>
      <c r="L76" s="58"/>
      <c r="M76" s="66"/>
    </row>
    <row r="77" spans="1:13">
      <c r="A77" s="1"/>
      <c r="B77" s="1"/>
      <c r="C77" s="1"/>
      <c r="D77" s="1"/>
      <c r="E77" s="1"/>
      <c r="F77" s="1"/>
      <c r="G77" s="1"/>
      <c r="H77" s="1"/>
      <c r="I77" s="34"/>
      <c r="J77" s="1"/>
      <c r="K77" s="1"/>
      <c r="L77" s="129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34"/>
      <c r="J78" s="1">
        <f>SUBTOTAL(9,J24:J77)</f>
        <v>121449.33201999999</v>
      </c>
      <c r="K78" s="1"/>
      <c r="L78" s="129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34"/>
      <c r="J79" s="1"/>
      <c r="K79" s="1"/>
      <c r="L79" s="129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34"/>
      <c r="J80" s="1"/>
      <c r="K80" s="1"/>
      <c r="L80" s="129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34"/>
      <c r="J81" s="1"/>
      <c r="K81" s="1"/>
      <c r="L81" s="129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34"/>
      <c r="J82" s="1"/>
      <c r="K82" s="1"/>
      <c r="L82" s="129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34"/>
      <c r="J83" s="1"/>
      <c r="K83" s="1"/>
      <c r="L83" s="129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34"/>
      <c r="J84" s="1"/>
      <c r="K84" s="1"/>
      <c r="L84" s="129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34"/>
      <c r="J85" s="1"/>
      <c r="K85" s="1"/>
      <c r="L85" s="129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34"/>
      <c r="J86" s="1"/>
      <c r="K86" s="1"/>
      <c r="L86" s="129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34"/>
      <c r="J87" s="1"/>
      <c r="K87" s="1"/>
      <c r="L87" s="129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34"/>
      <c r="J88" s="1"/>
      <c r="K88" s="1"/>
      <c r="L88" s="129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34"/>
      <c r="J89" s="1"/>
      <c r="K89" s="1"/>
      <c r="L89" s="129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34"/>
      <c r="J90" s="1"/>
      <c r="K90" s="1"/>
      <c r="L90" s="129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34"/>
      <c r="J91" s="1"/>
      <c r="K91" s="1"/>
      <c r="L91" s="129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34"/>
      <c r="J92" s="1"/>
      <c r="K92" s="1"/>
      <c r="L92" s="129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34"/>
      <c r="J93" s="1"/>
      <c r="K93" s="1"/>
      <c r="L93" s="129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34"/>
      <c r="J94" s="1"/>
      <c r="K94" s="1"/>
      <c r="L94" s="129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34"/>
      <c r="J95" s="1"/>
      <c r="K95" s="1"/>
      <c r="L95" s="129"/>
      <c r="M95" s="1"/>
    </row>
  </sheetData>
  <autoFilter ref="A8:J63" xr:uid="{00000000-0009-0000-0000-000002000000}"/>
  <pageMargins left="0.78749999999999998" right="0.78749999999999998" top="1.05277777777778" bottom="1.05277777777778" header="0.78749999999999998" footer="0.78749999999999998"/>
  <pageSetup paperSize="9" scale="60" firstPageNumber="0" orientation="landscape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přehled dotací 2022</vt:lpstr>
      <vt:lpstr>UZ33353</vt:lpstr>
      <vt:lpstr>VRÁCENO výpis z BÚ</vt:lpstr>
      <vt:lpstr>kap 916</vt:lpstr>
      <vt:lpstr>'kap 916'!Oblast_tisku</vt:lpstr>
      <vt:lpstr>'VRÁCENO výpis z BÚ'!Oblast_tisku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Löfflerová Kamila</cp:lastModifiedBy>
  <cp:lastPrinted>2020-12-03T10:36:44Z</cp:lastPrinted>
  <dcterms:created xsi:type="dcterms:W3CDTF">2020-10-26T11:56:43Z</dcterms:created>
  <dcterms:modified xsi:type="dcterms:W3CDTF">2022-04-04T06:53:01Z</dcterms:modified>
</cp:coreProperties>
</file>